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enithriskstrategies.sharepoint.com/sites/ZenithRiskStrategies/Shared Documents/Events/ZENITH EVENTS/2026/00. ADMIN/"/>
    </mc:Choice>
  </mc:AlternateContent>
  <xr:revisionPtr revIDLastSave="38" documentId="8_{62C94E85-00B3-2F4D-86E1-C9EA073CB318}" xr6:coauthVersionLast="47" xr6:coauthVersionMax="47" xr10:uidLastSave="{8DB361CF-43E2-4828-BA3A-333CFB16C9E9}"/>
  <bookViews>
    <workbookView xWindow="43080" yWindow="-4005" windowWidth="29040" windowHeight="15720" tabRatio="500" activeTab="2" xr2:uid="{00000000-000D-0000-FFFF-FFFF00000000}"/>
  </bookViews>
  <sheets>
    <sheet name="Legend &amp; Instructions" sheetId="4" r:id="rId1"/>
    <sheet name="Summary" sheetId="1" r:id="rId2"/>
    <sheet name="Chicago RFP" sheetId="2" r:id="rId3"/>
    <sheet name="Denver RFP " sheetId="3" r:id="rId4"/>
    <sheet name="Lists" sheetId="5" state="hidden" r:id="rId5"/>
  </sheets>
  <definedNames>
    <definedName name="Availability">Lists!$C$2:$C$4</definedName>
    <definedName name="Priority">Lists!$B$2:$B$4</definedName>
    <definedName name="Status">Lists!$A$2:$A$11</definedName>
    <definedName name="Walkthrough">Lists!$D$2:$D$5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9" i="2" l="1"/>
  <c r="E28" i="2"/>
  <c r="E18" i="2"/>
  <c r="E14" i="2"/>
  <c r="E15" i="2"/>
  <c r="E16" i="2"/>
  <c r="E17" i="2"/>
  <c r="E19" i="2"/>
  <c r="E20" i="2"/>
  <c r="E21" i="2"/>
  <c r="E22" i="2"/>
  <c r="E13" i="2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<sst xmlns="http://schemas.openxmlformats.org/spreadsheetml/2006/main" count="449" uniqueCount="221">
  <si>
    <t>RFP SUMMARY DASHBOARD</t>
  </si>
  <si>
    <t>Chicago + Denver Status · Updated April 27, 2026</t>
  </si>
  <si>
    <t>CHICAGO RFP — STATUS COUNTS</t>
  </si>
  <si>
    <t>METRIC</t>
  </si>
  <si>
    <t>COUNT</t>
  </si>
  <si>
    <t>Total Active Venues</t>
  </si>
  <si>
    <t>RFP Sent (awaiting response)</t>
  </si>
  <si>
    <t>In Review (proposal received)</t>
  </si>
  <si>
    <t>Follow Up Required (overdue)</t>
  </si>
  <si>
    <t>Walkthrough Scheduled</t>
  </si>
  <si>
    <t>Walkthroughs Complete</t>
  </si>
  <si>
    <t>Awarded</t>
  </si>
  <si>
    <t>High Priority Venues</t>
  </si>
  <si>
    <t>Medium Priority Venues</t>
  </si>
  <si>
    <t>Proposals On File</t>
  </si>
  <si>
    <t>TIMELINE — KEY DATES</t>
  </si>
  <si>
    <t>RFP Distributed</t>
  </si>
  <si>
    <t>Apr 27, 2026</t>
  </si>
  <si>
    <t>Internal Target Response Deadline</t>
  </si>
  <si>
    <t>May 1, 2026</t>
  </si>
  <si>
    <t>Hard Response Deadline</t>
  </si>
  <si>
    <t>May 9, 2026</t>
  </si>
  <si>
    <t>Site Visits / Walkthroughs</t>
  </si>
  <si>
    <t>May 12 – 14, 2026</t>
  </si>
  <si>
    <t>Decision Target</t>
  </si>
  <si>
    <t>May 15, 2026</t>
  </si>
  <si>
    <t>Contract Execution Target</t>
  </si>
  <si>
    <t>May 16, 2026</t>
  </si>
  <si>
    <t>Event Date</t>
  </si>
  <si>
    <t>Thursday, June 18, 2026</t>
  </si>
  <si>
    <t>OPEN ACTION ITEMS</t>
  </si>
  <si>
    <t>ACTION</t>
  </si>
  <si>
    <t>OWNER</t>
  </si>
  <si>
    <t>DUE</t>
  </si>
  <si>
    <t>PRIORITY</t>
  </si>
  <si>
    <t>STATUS</t>
  </si>
  <si>
    <t>Get Maryann Jajou's email at The Blackstone</t>
  </si>
  <si>
    <t>Gwen</t>
  </si>
  <si>
    <t>Apr 28</t>
  </si>
  <si>
    <t>High</t>
  </si>
  <si>
    <t>Not Started</t>
  </si>
  <si>
    <t>Chase contacts at Chicago Athletic Association, Freehand, Ivy Hotel</t>
  </si>
  <si>
    <t>Medium</t>
  </si>
  <si>
    <t>Chase outstanding proposals (Blackstone, LaSalle, Hotel Zachary, Congress Plaza)</t>
  </si>
  <si>
    <t>May 5</t>
  </si>
  <si>
    <t>Schedule walkthroughs for top 3 finalists</t>
  </si>
  <si>
    <t>May 9</t>
  </si>
  <si>
    <t>Conduct site visits</t>
  </si>
  <si>
    <t>May 12-14</t>
  </si>
  <si>
    <t>Decision call with Thomas</t>
  </si>
  <si>
    <t>Joint</t>
  </si>
  <si>
    <t>May 15</t>
  </si>
  <si>
    <t>Execute venue contract</t>
  </si>
  <si>
    <t>May 16</t>
  </si>
  <si>
    <t>ZENITH · CHICAGO VENUE RFP TRACKER</t>
  </si>
  <si>
    <t>Engineered to Win · June 18, 2026 · Updated April 27, 2026</t>
  </si>
  <si>
    <t>QUICK REFERENCE</t>
  </si>
  <si>
    <t>Internal target deadline</t>
  </si>
  <si>
    <t>May 1, 2026 — work toward this</t>
  </si>
  <si>
    <t>Hard deadline</t>
  </si>
  <si>
    <t>May 9, 2026 — RFP cutoff per RFP doc</t>
  </si>
  <si>
    <t>Site visits</t>
  </si>
  <si>
    <t>May 12 – 14, 2026 — finalists invited</t>
  </si>
  <si>
    <t>Decision target</t>
  </si>
  <si>
    <t>Contract execution</t>
  </si>
  <si>
    <t>Event date</t>
  </si>
  <si>
    <t>ACTIVE VENUES</t>
  </si>
  <si>
    <t>Avail.</t>
  </si>
  <si>
    <t>VENUE NAME</t>
  </si>
  <si>
    <t>CONTACT NAME</t>
  </si>
  <si>
    <t>TITLE</t>
  </si>
  <si>
    <t>EMAIL</t>
  </si>
  <si>
    <t>PHONE</t>
  </si>
  <si>
    <t>RFP SENT</t>
  </si>
  <si>
    <t>RESP DUE (Internal · 5/1)</t>
  </si>
  <si>
    <t>RESP DUE (Hard · 5/9)</t>
  </si>
  <si>
    <t>PROPOSAL RCVD</t>
  </si>
  <si>
    <t>DECISION DATE</t>
  </si>
  <si>
    <t>ROOM BLOCK</t>
  </si>
  <si>
    <t>ROOM RATE</t>
  </si>
  <si>
    <t>MEETING ROOM</t>
  </si>
  <si>
    <t>F&amp;B MIN</t>
  </si>
  <si>
    <t>AV EST</t>
  </si>
  <si>
    <t>WALKTHROUGH DATE</t>
  </si>
  <si>
    <t>WALKTHROUGH STATUS</t>
  </si>
  <si>
    <t>NOTES</t>
  </si>
  <si>
    <t>True</t>
  </si>
  <si>
    <t>The Blackstone</t>
  </si>
  <si>
    <t>RFP Sent</t>
  </si>
  <si>
    <t>Maryann Jajou</t>
  </si>
  <si>
    <t>Group Sales Manager</t>
  </si>
  <si>
    <t>312.542.3445</t>
  </si>
  <si>
    <t>Apr 27</t>
  </si>
  <si>
    <t>May 1</t>
  </si>
  <si>
    <t>May 8</t>
  </si>
  <si>
    <t>Not Scheduled</t>
  </si>
  <si>
    <t>Email pending — Maryann is new contact replacing Gabriella</t>
  </si>
  <si>
    <t>The LaSalle Chicago</t>
  </si>
  <si>
    <t>Irina Ciubotaru</t>
  </si>
  <si>
    <t>Senior Sales Manager</t>
  </si>
  <si>
    <t>irina.ciubotaru@thelasallechicago.com</t>
  </si>
  <si>
    <t>872-365-5844</t>
  </si>
  <si>
    <t>10 rooms</t>
  </si>
  <si>
    <t>Active contact updated — was Perla</t>
  </si>
  <si>
    <t>Hotel EMC2</t>
  </si>
  <si>
    <t>In Review</t>
  </si>
  <si>
    <t>Maere K Reeves</t>
  </si>
  <si>
    <t>maere@hotelemc2.com</t>
  </si>
  <si>
    <t>312-915-0000</t>
  </si>
  <si>
    <t>$6,500</t>
  </si>
  <si>
    <t>Proposal received Apr 27 — full quote in</t>
  </si>
  <si>
    <t>The Warwick</t>
  </si>
  <si>
    <t>Beau Buttacavoli</t>
  </si>
  <si>
    <t>Director of Business Travel</t>
  </si>
  <si>
    <t>bbuttacavoli@warwickhotels.com</t>
  </si>
  <si>
    <t>312-274-6416</t>
  </si>
  <si>
    <t>Proposal received — pricing strong</t>
  </si>
  <si>
    <t>Hotel Zachary</t>
  </si>
  <si>
    <t>Abby Wills</t>
  </si>
  <si>
    <t>Event Sales Manager</t>
  </si>
  <si>
    <t>awills@hotelzachary.com</t>
  </si>
  <si>
    <t>773-302-2328</t>
  </si>
  <si>
    <t>Congress Plaza Hotel</t>
  </si>
  <si>
    <t>Rithik Essrani</t>
  </si>
  <si>
    <t>Sales Coordinator</t>
  </si>
  <si>
    <t>salescoordinator@congressplazahotel.com</t>
  </si>
  <si>
    <t>312.427.3800 ext. 5169</t>
  </si>
  <si>
    <t>F&amp;B min on the high side — negotiate waive</t>
  </si>
  <si>
    <t>Sheraton Grand Chicago Riverwalk</t>
  </si>
  <si>
    <t>Jennifer Rivest</t>
  </si>
  <si>
    <t>Sales Manager</t>
  </si>
  <si>
    <t>Jennifer.Rivest@marriott.com</t>
  </si>
  <si>
    <t>(847) 384-2745</t>
  </si>
  <si>
    <t>Proposal received Apr 28</t>
  </si>
  <si>
    <t>False</t>
  </si>
  <si>
    <t>Follow Up</t>
  </si>
  <si>
    <t>Contact info missing — chase Apr 28</t>
  </si>
  <si>
    <t>Freehand Hotel</t>
  </si>
  <si>
    <t>Low</t>
  </si>
  <si>
    <t>Ivy Hotel</t>
  </si>
  <si>
    <t>DECLINED · REMOVED FROM CONSIDERATION</t>
  </si>
  <si>
    <t>The Viceroy</t>
  </si>
  <si>
    <t>Declined</t>
  </si>
  <si>
    <t>Anna Ciesielski</t>
  </si>
  <si>
    <t>Sales and Catering Coordinator</t>
  </si>
  <si>
    <t>anna.ciesielski@viceroy.com</t>
  </si>
  <si>
    <t>312 586 2143</t>
  </si>
  <si>
    <t>N/A</t>
  </si>
  <si>
    <t>Declined — passed</t>
  </si>
  <si>
    <t>The LondonHouse</t>
  </si>
  <si>
    <t>—</t>
  </si>
  <si>
    <t>DENVER VENUE RFP TRACKER</t>
  </si>
  <si>
    <t>Mountain West Summit · July 23, 2026 · RFP launches Jun 5</t>
  </si>
  <si>
    <t>RFP Distribution Target</t>
  </si>
  <si>
    <t>June 5, 2026</t>
  </si>
  <si>
    <t>June 12, 2026</t>
  </si>
  <si>
    <t>June 16, 2026</t>
  </si>
  <si>
    <t>June 17 – 18, 2026</t>
  </si>
  <si>
    <t>June 19, 2026</t>
  </si>
  <si>
    <t>June 22, 2026</t>
  </si>
  <si>
    <t>Thursday, July 23, 2026</t>
  </si>
  <si>
    <t>SHORTLIST · PENDING RFP DISTRIBUTION</t>
  </si>
  <si>
    <t>Pending</t>
  </si>
  <si>
    <t>Jun 5</t>
  </si>
  <si>
    <t>Jun 12</t>
  </si>
  <si>
    <t>Jun 19</t>
  </si>
  <si>
    <t>LEGEND &amp; INSTRUCTIONS</t>
  </si>
  <si>
    <t>Status keys · Field guidance · How to use this tracker</t>
  </si>
  <si>
    <t>STATUS LEGEND</t>
  </si>
  <si>
    <t>COLOR</t>
  </si>
  <si>
    <t>MEANING</t>
  </si>
  <si>
    <t>RFP has not yet been drafted or sent.</t>
  </si>
  <si>
    <t>Interested</t>
  </si>
  <si>
    <t>Verbal interest expressed; RFP in preparation.</t>
  </si>
  <si>
    <t>Formal RFP submitted; awaiting venue response.</t>
  </si>
  <si>
    <t>Response overdue or contact info missing — chase required.</t>
  </si>
  <si>
    <t>Proposal received; internal review in progress.</t>
  </si>
  <si>
    <t>Site visit booked.</t>
  </si>
  <si>
    <t>Walkthrough Complete</t>
  </si>
  <si>
    <t>Site visit complete; venue evaluated.</t>
  </si>
  <si>
    <t>Venue selected and contract in negotiation.</t>
  </si>
  <si>
    <t>Venue passed or removed from consideration.</t>
  </si>
  <si>
    <t>Lost</t>
  </si>
  <si>
    <t>Venue unavailable or terms unworkable.</t>
  </si>
  <si>
    <t>PRIORITY LEGEND</t>
  </si>
  <si>
    <t>Actively pursuing — top of consideration set.</t>
  </si>
  <si>
    <t>Viable fallback — keep warm.</t>
  </si>
  <si>
    <t>Backup option — no proactive outreach.</t>
  </si>
  <si>
    <t>FIELD INSTRUCTIONS</t>
  </si>
  <si>
    <t>Date availability for the event date — True / False / Pending.</t>
  </si>
  <si>
    <t>Status</t>
  </si>
  <si>
    <t>Pipeline stage. Updates auto-color the cell.</t>
  </si>
  <si>
    <t>Priority</t>
  </si>
  <si>
    <t>High = top finalist track. Medium = warm. Low = backup. Auto-colors.</t>
  </si>
  <si>
    <t>Resp Due (Internal · 5/1)</t>
  </si>
  <si>
    <t>Internal target — what we want responses by.</t>
  </si>
  <si>
    <t>Resp Due (Hard · 5/9)</t>
  </si>
  <si>
    <t>Hard deadline per RFP. Anything past this is Follow Up.</t>
  </si>
  <si>
    <t>Proposal Rcvd</t>
  </si>
  <si>
    <t>Date proposal arrived. Empty = still waiting.</t>
  </si>
  <si>
    <t>Walkthrough Date</t>
  </si>
  <si>
    <t>Site visit date once scheduled.</t>
  </si>
  <si>
    <t>Walkthrough Status</t>
  </si>
  <si>
    <t>Not Scheduled / Scheduled / Complete / N/A.</t>
  </si>
  <si>
    <t>Notes</t>
  </si>
  <si>
    <t>Anything else worth flagging — pricing notes, contact issues, etc.</t>
  </si>
  <si>
    <t>HOW TO USE</t>
  </si>
  <si>
    <t>·  Click any cell in Status / Priority / Avail / Walkthrough Status — dropdown arrow appears.</t>
  </si>
  <si>
    <t>·  Status and Priority cells auto-color based on selection.</t>
  </si>
  <si>
    <t>·  Three blank rows at bottom of Active Venues for adding new finds.</t>
  </si>
  <si>
    <t>·  Declined venues are kept in a separate section so they don't pollute counts.</t>
  </si>
  <si>
    <t>·  Summary tab pulls live counts from this sheet — no manual updating needed.</t>
  </si>
  <si>
    <t>·  Denver tab is a placeholder shortlist — fill in contacts when RFP launches Jun 5.</t>
  </si>
  <si>
    <t>Availability</t>
  </si>
  <si>
    <t>Walkthrough</t>
  </si>
  <si>
    <t>Scheduled</t>
  </si>
  <si>
    <t>Complete</t>
  </si>
  <si>
    <t>VIRTUAL VISIT DATE</t>
  </si>
  <si>
    <t>TOTAL ESTIMATE</t>
  </si>
  <si>
    <t>MTG CAPACITY</t>
  </si>
  <si>
    <t>maryann.jajou@theblackstonehotel.com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</si>
</sst>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23" x14ac:knownFonts="1">
    <font>
      <sz val="11"/>
      <color theme="1"/>
      <name val="Calibri"/>
      <family val="2"/>
      <charset val="1"/>
    </font>
    <font>
      <b/>
      <sz val="18"/>
      <color rgb="FFFFFFFF"/>
      <name val="Calibri"/>
      <family val="2"/>
    </font>
    <font>
      <i/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B1F3A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11"/>
      <color rgb="FF0B1F3A"/>
      <name val="Calibri"/>
      <family val="2"/>
    </font>
    <font>
      <sz val="9"/>
      <color rgb="FF6B7280"/>
      <name val="Calibri"/>
      <family val="2"/>
    </font>
    <font>
      <b/>
      <sz val="10"/>
      <color rgb="FF374151"/>
      <name val="Calibri"/>
      <family val="2"/>
    </font>
    <font>
      <b/>
      <sz val="10"/>
      <color rgb="FF9C5700"/>
      <name val="Calibri"/>
      <family val="2"/>
    </font>
    <font>
      <b/>
      <sz val="10"/>
      <color rgb="FF9C0006"/>
      <name val="Calibri"/>
      <family val="2"/>
    </font>
    <font>
      <b/>
      <sz val="10"/>
      <color rgb="FF006100"/>
      <name val="Calibri"/>
      <family val="2"/>
    </font>
    <font>
      <b/>
      <sz val="10"/>
      <color rgb="FF6B7280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sz val="8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9"/>
      <color theme="10"/>
      <name val="Calibri"/>
      <family val="2"/>
    </font>
    <font>
      <sz val="9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B1F3A"/>
        <bgColor rgb="FF1F3A5F"/>
      </patternFill>
    </fill>
    <fill>
      <patternFill patternType="solid">
        <fgColor rgb="FFB8862C"/>
        <bgColor rgb="FF969696"/>
      </patternFill>
    </fill>
    <fill>
      <patternFill patternType="solid">
        <fgColor rgb="FF1F3A5F"/>
        <bgColor rgb="FF374151"/>
      </patternFill>
    </fill>
    <fill>
      <patternFill patternType="solid">
        <fgColor rgb="FFE8EEF5"/>
        <bgColor rgb="FFE5E7EB"/>
      </patternFill>
    </fill>
    <fill>
      <patternFill patternType="solid">
        <fgColor rgb="FFFFFFFF"/>
        <bgColor rgb="FFF7F9FC"/>
      </patternFill>
    </fill>
    <fill>
      <patternFill patternType="solid">
        <fgColor rgb="FFF7F9FC"/>
        <bgColor rgb="FFF3F4F6"/>
      </patternFill>
    </fill>
    <fill>
      <patternFill patternType="solid">
        <fgColor rgb="FFD9E2EC"/>
        <bgColor rgb="FFE5E7EB"/>
      </patternFill>
    </fill>
    <fill>
      <patternFill patternType="solid">
        <fgColor rgb="FFF3F4F6"/>
        <bgColor rgb="FFF7F9FC"/>
      </patternFill>
    </fill>
    <fill>
      <patternFill patternType="solid">
        <fgColor rgb="FFE5E7EB"/>
        <bgColor rgb="FFE8EEF5"/>
      </patternFill>
    </fill>
    <fill>
      <patternFill patternType="solid">
        <fgColor rgb="FFFFEB9C"/>
        <bgColor rgb="FFE5E7EB"/>
      </patternFill>
    </fill>
    <fill>
      <patternFill patternType="solid">
        <fgColor rgb="FFFFC7CE"/>
        <bgColor rgb="FFE5E7EB"/>
      </patternFill>
    </fill>
    <fill>
      <patternFill patternType="solid">
        <fgColor rgb="FFC6EFCE"/>
        <bgColor rgb="FFD9E2EC"/>
      </patternFill>
    </fill>
    <fill>
      <patternFill patternType="solid">
        <fgColor rgb="FFFFFF00"/>
        <bgColor rgb="FFF3F4F6"/>
      </patternFill>
    </fill>
  </fills>
  <borders count="5">
    <border>
      <left/>
      <right/>
      <top/>
      <bottom/>
      <diagonal/>
    </border>
    <border>
      <left style="thin">
        <color rgb="FFC9D1DA"/>
      </left>
      <right style="thin">
        <color rgb="FFC9D1DA"/>
      </right>
      <top style="thin">
        <color rgb="FFC9D1DA"/>
      </top>
      <bottom style="thin">
        <color rgb="FFC9D1DA"/>
      </bottom>
      <diagonal/>
    </border>
    <border>
      <left style="thin">
        <color rgb="FFC9D1DA"/>
      </left>
      <right/>
      <top style="thin">
        <color rgb="FFC9D1DA"/>
      </top>
      <bottom style="thin">
        <color rgb="FFC9D1DA"/>
      </bottom>
      <diagonal/>
    </border>
    <border>
      <left/>
      <right/>
      <top style="thin">
        <color rgb="FFC9D1DA"/>
      </top>
      <bottom style="thin">
        <color rgb="FFC9D1DA"/>
      </bottom>
      <diagonal/>
    </border>
    <border>
      <left/>
      <right style="thin">
        <color rgb="FFC9D1DA"/>
      </right>
      <top style="thin">
        <color rgb="FFC9D1DA"/>
      </top>
      <bottom style="thin">
        <color rgb="FFC9D1DA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/>
    </xf>
    <xf numFmtId="0" fontId="18" fillId="0" borderId="0" xfId="0" applyFont="1"/>
    <xf numFmtId="4" fontId="9" fillId="6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1" fillId="6" borderId="1" xfId="1" applyFont="1" applyFill="1" applyBorder="1" applyAlignment="1">
      <alignment horizontal="left" vertical="center" wrapText="1"/>
    </xf>
    <xf numFmtId="0" fontId="22" fillId="0" borderId="0" xfId="0" applyFont="1"/>
    <xf numFmtId="16" fontId="9" fillId="6" borderId="1" xfId="0" applyNumberFormat="1" applyFont="1" applyFill="1" applyBorder="1" applyAlignment="1">
      <alignment horizontal="left" vertical="center" wrapText="1"/>
    </xf>
    <xf numFmtId="164" fontId="9" fillId="6" borderId="1" xfId="0" applyNumberFormat="1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left" vertical="center" wrapText="1"/>
    </xf>
    <xf numFmtId="7" fontId="9" fillId="6" borderId="1" xfId="0" applyNumberFormat="1" applyFont="1" applyFill="1" applyBorder="1" applyAlignment="1">
      <alignment horizontal="left" vertical="center" wrapText="1"/>
    </xf>
    <xf numFmtId="7" fontId="9" fillId="7" borderId="1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71"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6B7280"/>
        <name val="Calibri"/>
        <charset val="1"/>
      </font>
      <fill>
        <patternFill>
          <bgColor rgb="FFF3F4F6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6B7280"/>
        <name val="Calibri"/>
        <charset val="1"/>
      </font>
      <fill>
        <patternFill>
          <bgColor rgb="FFF3F4F6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6B7280"/>
        <name val="Calibri"/>
        <charset val="1"/>
      </font>
      <fill>
        <patternFill>
          <bgColor rgb="FFF3F4F6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6B7280"/>
        <name val="Calibri"/>
        <charset val="1"/>
      </font>
      <fill>
        <patternFill>
          <bgColor rgb="FFF3F4F6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6B7280"/>
        <name val="Calibri"/>
        <charset val="1"/>
      </font>
      <fill>
        <patternFill>
          <bgColor rgb="FFF3F4F6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B8862C"/>
      <rgbColor rgb="FF800080"/>
      <rgbColor rgb="FF008080"/>
      <rgbColor rgb="FFD9E2EC"/>
      <rgbColor rgb="FF808080"/>
      <rgbColor rgb="FF9999FF"/>
      <rgbColor rgb="FF993366"/>
      <rgbColor rgb="FFF7F9FC"/>
      <rgbColor rgb="FFE8EEF5"/>
      <rgbColor rgb="FF660066"/>
      <rgbColor rgb="FFFF8080"/>
      <rgbColor rgb="FF0066CC"/>
      <rgbColor rgb="FFC9D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C6EFCE"/>
      <rgbColor rgb="FFFFEB9C"/>
      <rgbColor rgb="FFE5E7EB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1F3A5F"/>
      <rgbColor rgb="FF339966"/>
      <rgbColor rgb="FF0B1F3A"/>
      <rgbColor rgb="FF333300"/>
      <rgbColor rgb="FF9C57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ryann.jajou@theblackstonehot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9"/>
  <sheetViews>
    <sheetView showGridLines="0" zoomScaleNormal="100" workbookViewId="0">
      <selection sqref="A1:C1"/>
    </sheetView>
  </sheetViews>
  <sheetFormatPr defaultColWidth="8.6640625" defaultRowHeight="14.25" x14ac:dyDescent="0.45"/>
  <cols>
    <col min="1" max="1" width="24" customWidth="1"/>
    <col min="2" max="2" width="14" customWidth="1"/>
    <col min="3" max="3" width="60" customWidth="1"/>
  </cols>
  <sheetData>
    <row r="1" spans="1:3" ht="33.75" customHeight="1" x14ac:dyDescent="0.45">
      <c r="A1" s="26" t="s">
        <v>166</v>
      </c>
      <c r="B1" s="26"/>
      <c r="C1" s="26"/>
    </row>
    <row r="2" spans="1:3" ht="19.5" customHeight="1" x14ac:dyDescent="0.45">
      <c r="A2" s="27" t="s">
        <v>167</v>
      </c>
      <c r="B2" s="27"/>
      <c r="C2" s="27"/>
    </row>
    <row r="4" spans="1:3" ht="24" customHeight="1" x14ac:dyDescent="0.45">
      <c r="A4" s="28" t="s">
        <v>168</v>
      </c>
      <c r="B4" s="28"/>
      <c r="C4" s="28"/>
    </row>
    <row r="5" spans="1:3" ht="25.5" customHeight="1" x14ac:dyDescent="0.45">
      <c r="A5" s="2" t="s">
        <v>35</v>
      </c>
      <c r="B5" s="3" t="s">
        <v>169</v>
      </c>
      <c r="C5" s="2" t="s">
        <v>170</v>
      </c>
    </row>
    <row r="6" spans="1:3" ht="21.75" customHeight="1" x14ac:dyDescent="0.45">
      <c r="A6" s="14" t="s">
        <v>40</v>
      </c>
      <c r="B6" s="15" t="s">
        <v>40</v>
      </c>
      <c r="C6" s="1" t="s">
        <v>171</v>
      </c>
    </row>
    <row r="7" spans="1:3" ht="21.75" customHeight="1" x14ac:dyDescent="0.45">
      <c r="A7" s="14" t="s">
        <v>172</v>
      </c>
      <c r="B7" s="16" t="s">
        <v>172</v>
      </c>
      <c r="C7" s="1" t="s">
        <v>173</v>
      </c>
    </row>
    <row r="8" spans="1:3" ht="21.75" customHeight="1" x14ac:dyDescent="0.45">
      <c r="A8" s="14" t="s">
        <v>88</v>
      </c>
      <c r="B8" s="16" t="s">
        <v>88</v>
      </c>
      <c r="C8" s="1" t="s">
        <v>174</v>
      </c>
    </row>
    <row r="9" spans="1:3" ht="21.75" customHeight="1" x14ac:dyDescent="0.45">
      <c r="A9" s="14" t="s">
        <v>135</v>
      </c>
      <c r="B9" s="17" t="s">
        <v>135</v>
      </c>
      <c r="C9" s="1" t="s">
        <v>175</v>
      </c>
    </row>
    <row r="10" spans="1:3" ht="21.75" customHeight="1" x14ac:dyDescent="0.45">
      <c r="A10" s="14" t="s">
        <v>105</v>
      </c>
      <c r="B10" s="16" t="s">
        <v>105</v>
      </c>
      <c r="C10" s="1" t="s">
        <v>176</v>
      </c>
    </row>
    <row r="11" spans="1:3" ht="21.75" customHeight="1" x14ac:dyDescent="0.45">
      <c r="A11" s="14" t="s">
        <v>9</v>
      </c>
      <c r="B11" s="16" t="s">
        <v>9</v>
      </c>
      <c r="C11" s="1" t="s">
        <v>177</v>
      </c>
    </row>
    <row r="12" spans="1:3" ht="21.75" customHeight="1" x14ac:dyDescent="0.45">
      <c r="A12" s="14" t="s">
        <v>178</v>
      </c>
      <c r="B12" s="18" t="s">
        <v>178</v>
      </c>
      <c r="C12" s="1" t="s">
        <v>179</v>
      </c>
    </row>
    <row r="13" spans="1:3" ht="21.75" customHeight="1" x14ac:dyDescent="0.45">
      <c r="A13" s="14" t="s">
        <v>11</v>
      </c>
      <c r="B13" s="18" t="s">
        <v>11</v>
      </c>
      <c r="C13" s="1" t="s">
        <v>180</v>
      </c>
    </row>
    <row r="14" spans="1:3" ht="21.75" customHeight="1" x14ac:dyDescent="0.45">
      <c r="A14" s="14" t="s">
        <v>142</v>
      </c>
      <c r="B14" s="19" t="s">
        <v>142</v>
      </c>
      <c r="C14" s="1" t="s">
        <v>181</v>
      </c>
    </row>
    <row r="15" spans="1:3" ht="21.75" customHeight="1" x14ac:dyDescent="0.45">
      <c r="A15" s="14" t="s">
        <v>182</v>
      </c>
      <c r="B15" s="17" t="s">
        <v>182</v>
      </c>
      <c r="C15" s="1" t="s">
        <v>183</v>
      </c>
    </row>
    <row r="17" spans="1:3" ht="24" customHeight="1" x14ac:dyDescent="0.45">
      <c r="A17" s="28" t="s">
        <v>184</v>
      </c>
      <c r="B17" s="28"/>
      <c r="C17" s="28"/>
    </row>
    <row r="18" spans="1:3" ht="21.75" customHeight="1" x14ac:dyDescent="0.45">
      <c r="A18" s="14" t="s">
        <v>39</v>
      </c>
      <c r="B18" s="17" t="s">
        <v>39</v>
      </c>
      <c r="C18" s="1" t="s">
        <v>185</v>
      </c>
    </row>
    <row r="19" spans="1:3" ht="21.75" customHeight="1" x14ac:dyDescent="0.45">
      <c r="A19" s="14" t="s">
        <v>42</v>
      </c>
      <c r="B19" s="16" t="s">
        <v>42</v>
      </c>
      <c r="C19" s="1" t="s">
        <v>186</v>
      </c>
    </row>
    <row r="20" spans="1:3" ht="21.75" customHeight="1" x14ac:dyDescent="0.45">
      <c r="A20" s="14" t="s">
        <v>138</v>
      </c>
      <c r="B20" s="15" t="s">
        <v>138</v>
      </c>
      <c r="C20" s="1" t="s">
        <v>187</v>
      </c>
    </row>
    <row r="22" spans="1:3" ht="24" customHeight="1" x14ac:dyDescent="0.45">
      <c r="A22" s="28" t="s">
        <v>188</v>
      </c>
      <c r="B22" s="28"/>
      <c r="C22" s="28"/>
    </row>
    <row r="23" spans="1:3" ht="21.75" customHeight="1" x14ac:dyDescent="0.45">
      <c r="A23" s="14" t="s">
        <v>67</v>
      </c>
      <c r="B23" s="29" t="s">
        <v>189</v>
      </c>
      <c r="C23" s="29"/>
    </row>
    <row r="24" spans="1:3" ht="21.75" customHeight="1" x14ac:dyDescent="0.45">
      <c r="A24" s="14" t="s">
        <v>190</v>
      </c>
      <c r="B24" s="29" t="s">
        <v>191</v>
      </c>
      <c r="C24" s="29"/>
    </row>
    <row r="25" spans="1:3" ht="21.75" customHeight="1" x14ac:dyDescent="0.45">
      <c r="A25" s="14" t="s">
        <v>192</v>
      </c>
      <c r="B25" s="29" t="s">
        <v>193</v>
      </c>
      <c r="C25" s="29"/>
    </row>
    <row r="26" spans="1:3" ht="21.75" customHeight="1" x14ac:dyDescent="0.45">
      <c r="A26" s="14" t="s">
        <v>194</v>
      </c>
      <c r="B26" s="29" t="s">
        <v>195</v>
      </c>
      <c r="C26" s="29"/>
    </row>
    <row r="27" spans="1:3" ht="21.75" customHeight="1" x14ac:dyDescent="0.45">
      <c r="A27" s="14" t="s">
        <v>196</v>
      </c>
      <c r="B27" s="29" t="s">
        <v>197</v>
      </c>
      <c r="C27" s="29"/>
    </row>
    <row r="28" spans="1:3" ht="21.75" customHeight="1" x14ac:dyDescent="0.45">
      <c r="A28" s="14" t="s">
        <v>198</v>
      </c>
      <c r="B28" s="29" t="s">
        <v>199</v>
      </c>
      <c r="C28" s="29"/>
    </row>
    <row r="29" spans="1:3" ht="21.75" customHeight="1" x14ac:dyDescent="0.45">
      <c r="A29" s="14" t="s">
        <v>200</v>
      </c>
      <c r="B29" s="29" t="s">
        <v>201</v>
      </c>
      <c r="C29" s="29"/>
    </row>
    <row r="30" spans="1:3" ht="21.75" customHeight="1" x14ac:dyDescent="0.45">
      <c r="A30" s="14" t="s">
        <v>202</v>
      </c>
      <c r="B30" s="29" t="s">
        <v>203</v>
      </c>
      <c r="C30" s="29"/>
    </row>
    <row r="31" spans="1:3" ht="21.75" customHeight="1" x14ac:dyDescent="0.45">
      <c r="A31" s="14" t="s">
        <v>204</v>
      </c>
      <c r="B31" s="29" t="s">
        <v>205</v>
      </c>
      <c r="C31" s="29"/>
    </row>
    <row r="33" spans="1:3" ht="24" customHeight="1" x14ac:dyDescent="0.45">
      <c r="A33" s="28" t="s">
        <v>206</v>
      </c>
      <c r="B33" s="28"/>
      <c r="C33" s="28"/>
    </row>
    <row r="34" spans="1:3" ht="21.75" customHeight="1" x14ac:dyDescent="0.45">
      <c r="A34" s="29" t="s">
        <v>207</v>
      </c>
      <c r="B34" s="29"/>
      <c r="C34" s="29"/>
    </row>
    <row r="35" spans="1:3" ht="21.75" customHeight="1" x14ac:dyDescent="0.45">
      <c r="A35" s="29" t="s">
        <v>208</v>
      </c>
      <c r="B35" s="29"/>
      <c r="C35" s="29"/>
    </row>
    <row r="36" spans="1:3" ht="21.75" customHeight="1" x14ac:dyDescent="0.45">
      <c r="A36" s="29" t="s">
        <v>209</v>
      </c>
      <c r="B36" s="29"/>
      <c r="C36" s="29"/>
    </row>
    <row r="37" spans="1:3" ht="21.75" customHeight="1" x14ac:dyDescent="0.45">
      <c r="A37" s="29" t="s">
        <v>210</v>
      </c>
      <c r="B37" s="29"/>
      <c r="C37" s="29"/>
    </row>
    <row r="38" spans="1:3" ht="21.75" customHeight="1" x14ac:dyDescent="0.45">
      <c r="A38" s="29" t="s">
        <v>211</v>
      </c>
      <c r="B38" s="29"/>
      <c r="C38" s="29"/>
    </row>
    <row r="39" spans="1:3" ht="21.75" customHeight="1" x14ac:dyDescent="0.45">
      <c r="A39" s="29" t="s">
        <v>212</v>
      </c>
      <c r="B39" s="29"/>
      <c r="C39" s="29"/>
    </row>
  </sheetData>
  <mergeCells count="21">
    <mergeCell ref="A39:C39"/>
    <mergeCell ref="A34:C34"/>
    <mergeCell ref="A35:C35"/>
    <mergeCell ref="A36:C36"/>
    <mergeCell ref="A37:C37"/>
    <mergeCell ref="A38:C38"/>
    <mergeCell ref="B28:C28"/>
    <mergeCell ref="B29:C29"/>
    <mergeCell ref="B30:C30"/>
    <mergeCell ref="B31:C31"/>
    <mergeCell ref="A33:C33"/>
    <mergeCell ref="B23:C23"/>
    <mergeCell ref="B24:C24"/>
    <mergeCell ref="B25:C25"/>
    <mergeCell ref="B26:C26"/>
    <mergeCell ref="B27:C27"/>
    <mergeCell ref="A1:C1"/>
    <mergeCell ref="A2:C2"/>
    <mergeCell ref="A4:C4"/>
    <mergeCell ref="A17:C17"/>
    <mergeCell ref="A22:C2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zoomScaleNormal="100" workbookViewId="0">
      <selection activeCell="B8" sqref="B8"/>
    </sheetView>
  </sheetViews>
  <sheetFormatPr defaultColWidth="8.6640625" defaultRowHeight="14.25" x14ac:dyDescent="0.45"/>
  <cols>
    <col min="1" max="1" width="55.46484375" bestFit="1" customWidth="1"/>
    <col min="2" max="2" width="17.46484375" bestFit="1" customWidth="1"/>
    <col min="3" max="3" width="8.46484375" bestFit="1" customWidth="1"/>
    <col min="4" max="4" width="7.796875" bestFit="1" customWidth="1"/>
    <col min="5" max="5" width="9" bestFit="1" customWidth="1"/>
  </cols>
  <sheetData>
    <row r="1" spans="1:5" ht="33.75" customHeight="1" x14ac:dyDescent="0.45">
      <c r="A1" s="26" t="s">
        <v>0</v>
      </c>
      <c r="B1" s="26"/>
      <c r="C1" s="26"/>
      <c r="D1" s="26"/>
      <c r="E1" s="26"/>
    </row>
    <row r="2" spans="1:5" ht="19.5" customHeight="1" x14ac:dyDescent="0.45">
      <c r="A2" s="27" t="s">
        <v>1</v>
      </c>
      <c r="B2" s="27"/>
      <c r="C2" s="27"/>
      <c r="D2" s="27"/>
      <c r="E2" s="27"/>
    </row>
    <row r="4" spans="1:5" ht="24" customHeight="1" x14ac:dyDescent="0.45">
      <c r="A4" s="28" t="s">
        <v>2</v>
      </c>
      <c r="B4" s="28"/>
      <c r="C4" s="28"/>
      <c r="D4" s="28"/>
      <c r="E4" s="28"/>
    </row>
    <row r="5" spans="1:5" ht="25.5" customHeight="1" x14ac:dyDescent="0.45">
      <c r="A5" s="2" t="s">
        <v>3</v>
      </c>
      <c r="B5" s="3" t="s">
        <v>4</v>
      </c>
    </row>
    <row r="6" spans="1:5" ht="21.75" customHeight="1" x14ac:dyDescent="0.45">
      <c r="A6" s="1" t="s">
        <v>5</v>
      </c>
      <c r="B6" s="4">
        <f>COUNTA('Chicago RFP'!B13:B22)</f>
        <v>7</v>
      </c>
    </row>
    <row r="7" spans="1:5" ht="21.75" customHeight="1" x14ac:dyDescent="0.45">
      <c r="A7" s="1" t="s">
        <v>6</v>
      </c>
      <c r="B7" s="4">
        <f>COUNTIF('Chicago RFP'!C13:C22,"RFP Sent")</f>
        <v>1</v>
      </c>
    </row>
    <row r="8" spans="1:5" ht="21.75" customHeight="1" x14ac:dyDescent="0.45">
      <c r="A8" s="1" t="s">
        <v>7</v>
      </c>
      <c r="B8" s="4">
        <f>COUNTIF('Chicago RFP'!C13:C22,"In Review")</f>
        <v>6</v>
      </c>
    </row>
    <row r="9" spans="1:5" ht="21.75" customHeight="1" x14ac:dyDescent="0.45">
      <c r="A9" s="1" t="s">
        <v>8</v>
      </c>
      <c r="B9" s="4">
        <f>COUNTIF('Chicago RFP'!C13:C22,"Follow Up")</f>
        <v>0</v>
      </c>
    </row>
    <row r="10" spans="1:5" ht="21.75" customHeight="1" x14ac:dyDescent="0.45">
      <c r="A10" s="1" t="s">
        <v>9</v>
      </c>
      <c r="B10" s="4">
        <f>COUNTIF('Chicago RFP'!C13:C22,"Walkthrough Scheduled")</f>
        <v>0</v>
      </c>
    </row>
    <row r="11" spans="1:5" ht="21.75" customHeight="1" x14ac:dyDescent="0.45">
      <c r="A11" s="1" t="s">
        <v>10</v>
      </c>
      <c r="B11" s="4">
        <f>COUNTIF('Chicago RFP'!C13:C22,"Walkthrough Complete")</f>
        <v>0</v>
      </c>
    </row>
    <row r="12" spans="1:5" ht="21.75" customHeight="1" x14ac:dyDescent="0.45">
      <c r="A12" s="1" t="s">
        <v>11</v>
      </c>
      <c r="B12" s="4">
        <f>COUNTIF('Chicago RFP'!C13:C22,"Awarded")</f>
        <v>0</v>
      </c>
    </row>
    <row r="13" spans="1:5" ht="21.75" customHeight="1" x14ac:dyDescent="0.45">
      <c r="A13" s="1" t="s">
        <v>12</v>
      </c>
      <c r="B13" s="4">
        <f>COUNTIF('Chicago RFP'!D13:D22,"High")</f>
        <v>5</v>
      </c>
    </row>
    <row r="14" spans="1:5" ht="21.75" customHeight="1" x14ac:dyDescent="0.45">
      <c r="A14" s="1" t="s">
        <v>13</v>
      </c>
      <c r="B14" s="4">
        <f>COUNTIF('Chicago RFP'!D13:D22,"Medium")</f>
        <v>1</v>
      </c>
    </row>
    <row r="15" spans="1:5" ht="21.75" customHeight="1" x14ac:dyDescent="0.45">
      <c r="A15" s="1" t="s">
        <v>14</v>
      </c>
      <c r="B15" s="4">
        <f>COUNTA('Chicago RFP'!M13:M22)</f>
        <v>5</v>
      </c>
    </row>
    <row r="17" spans="1:5" ht="24" customHeight="1" x14ac:dyDescent="0.45">
      <c r="A17" s="28" t="s">
        <v>15</v>
      </c>
      <c r="B17" s="28"/>
      <c r="C17" s="28"/>
      <c r="D17" s="28"/>
      <c r="E17" s="28"/>
    </row>
    <row r="18" spans="1:5" ht="21.75" customHeight="1" x14ac:dyDescent="0.45">
      <c r="A18" s="5" t="s">
        <v>16</v>
      </c>
      <c r="B18" s="1" t="s">
        <v>17</v>
      </c>
      <c r="C18" s="29"/>
      <c r="D18" s="29"/>
      <c r="E18" s="29"/>
    </row>
    <row r="19" spans="1:5" ht="21.75" customHeight="1" x14ac:dyDescent="0.45">
      <c r="A19" s="5" t="s">
        <v>18</v>
      </c>
      <c r="B19" s="1" t="s">
        <v>19</v>
      </c>
      <c r="C19" s="29"/>
      <c r="D19" s="29"/>
      <c r="E19" s="29"/>
    </row>
    <row r="20" spans="1:5" ht="21.75" customHeight="1" x14ac:dyDescent="0.45">
      <c r="A20" s="5" t="s">
        <v>20</v>
      </c>
      <c r="B20" s="1" t="s">
        <v>21</v>
      </c>
      <c r="C20" s="29"/>
      <c r="D20" s="29"/>
      <c r="E20" s="29"/>
    </row>
    <row r="21" spans="1:5" ht="21.75" customHeight="1" x14ac:dyDescent="0.45">
      <c r="A21" s="5" t="s">
        <v>22</v>
      </c>
      <c r="B21" s="1" t="s">
        <v>23</v>
      </c>
      <c r="C21" s="29"/>
      <c r="D21" s="29"/>
      <c r="E21" s="29"/>
    </row>
    <row r="22" spans="1:5" ht="21.75" customHeight="1" x14ac:dyDescent="0.45">
      <c r="A22" s="5" t="s">
        <v>24</v>
      </c>
      <c r="B22" s="1" t="s">
        <v>25</v>
      </c>
      <c r="C22" s="29"/>
      <c r="D22" s="29"/>
      <c r="E22" s="29"/>
    </row>
    <row r="23" spans="1:5" ht="21.75" customHeight="1" x14ac:dyDescent="0.45">
      <c r="A23" s="5" t="s">
        <v>26</v>
      </c>
      <c r="B23" s="1" t="s">
        <v>27</v>
      </c>
      <c r="C23" s="29"/>
      <c r="D23" s="29"/>
      <c r="E23" s="29"/>
    </row>
    <row r="24" spans="1:5" ht="21.75" customHeight="1" x14ac:dyDescent="0.45">
      <c r="A24" s="5" t="s">
        <v>28</v>
      </c>
      <c r="B24" s="1" t="s">
        <v>29</v>
      </c>
      <c r="C24" s="29"/>
      <c r="D24" s="29"/>
      <c r="E24" s="29"/>
    </row>
    <row r="26" spans="1:5" ht="24" customHeight="1" x14ac:dyDescent="0.45">
      <c r="A26" s="28" t="s">
        <v>30</v>
      </c>
      <c r="B26" s="28"/>
      <c r="C26" s="28"/>
      <c r="D26" s="28"/>
      <c r="E26" s="28"/>
    </row>
    <row r="27" spans="1:5" ht="25.5" customHeight="1" x14ac:dyDescent="0.45">
      <c r="A27" s="2" t="s">
        <v>31</v>
      </c>
      <c r="B27" s="2" t="s">
        <v>32</v>
      </c>
      <c r="C27" s="2" t="s">
        <v>33</v>
      </c>
      <c r="D27" s="2" t="s">
        <v>34</v>
      </c>
      <c r="E27" s="2" t="s">
        <v>35</v>
      </c>
    </row>
    <row r="28" spans="1:5" ht="21.75" customHeight="1" x14ac:dyDescent="0.45">
      <c r="A28" s="6" t="s">
        <v>36</v>
      </c>
      <c r="B28" s="6" t="s">
        <v>37</v>
      </c>
      <c r="C28" s="6" t="s">
        <v>38</v>
      </c>
      <c r="D28" s="6" t="s">
        <v>39</v>
      </c>
      <c r="E28" s="7" t="s">
        <v>40</v>
      </c>
    </row>
    <row r="29" spans="1:5" ht="21.75" customHeight="1" x14ac:dyDescent="0.45">
      <c r="A29" s="8" t="s">
        <v>41</v>
      </c>
      <c r="B29" s="8" t="s">
        <v>37</v>
      </c>
      <c r="C29" s="8" t="s">
        <v>38</v>
      </c>
      <c r="D29" s="8" t="s">
        <v>42</v>
      </c>
      <c r="E29" s="9" t="s">
        <v>40</v>
      </c>
    </row>
    <row r="30" spans="1:5" ht="21.75" customHeight="1" x14ac:dyDescent="0.45">
      <c r="A30" s="6" t="s">
        <v>43</v>
      </c>
      <c r="B30" s="6" t="s">
        <v>37</v>
      </c>
      <c r="C30" s="6" t="s">
        <v>44</v>
      </c>
      <c r="D30" s="6" t="s">
        <v>39</v>
      </c>
      <c r="E30" s="7" t="s">
        <v>40</v>
      </c>
    </row>
    <row r="31" spans="1:5" ht="21.75" customHeight="1" x14ac:dyDescent="0.45">
      <c r="A31" s="8" t="s">
        <v>45</v>
      </c>
      <c r="B31" s="8" t="s">
        <v>37</v>
      </c>
      <c r="C31" s="8" t="s">
        <v>46</v>
      </c>
      <c r="D31" s="8" t="s">
        <v>39</v>
      </c>
      <c r="E31" s="9" t="s">
        <v>40</v>
      </c>
    </row>
    <row r="32" spans="1:5" ht="21.75" customHeight="1" x14ac:dyDescent="0.45">
      <c r="A32" s="6" t="s">
        <v>47</v>
      </c>
      <c r="B32" s="6" t="s">
        <v>37</v>
      </c>
      <c r="C32" s="6" t="s">
        <v>48</v>
      </c>
      <c r="D32" s="6" t="s">
        <v>39</v>
      </c>
      <c r="E32" s="7" t="s">
        <v>40</v>
      </c>
    </row>
    <row r="33" spans="1:5" ht="21.75" customHeight="1" x14ac:dyDescent="0.45">
      <c r="A33" s="8" t="s">
        <v>49</v>
      </c>
      <c r="B33" s="8" t="s">
        <v>50</v>
      </c>
      <c r="C33" s="8" t="s">
        <v>51</v>
      </c>
      <c r="D33" s="8" t="s">
        <v>39</v>
      </c>
      <c r="E33" s="9" t="s">
        <v>40</v>
      </c>
    </row>
    <row r="34" spans="1:5" ht="21.75" customHeight="1" x14ac:dyDescent="0.45">
      <c r="A34" s="6" t="s">
        <v>52</v>
      </c>
      <c r="B34" s="6" t="s">
        <v>37</v>
      </c>
      <c r="C34" s="6" t="s">
        <v>53</v>
      </c>
      <c r="D34" s="6" t="s">
        <v>39</v>
      </c>
      <c r="E34" s="7" t="s">
        <v>40</v>
      </c>
    </row>
  </sheetData>
  <mergeCells count="12">
    <mergeCell ref="C24:E24"/>
    <mergeCell ref="A26:E26"/>
    <mergeCell ref="C19:E19"/>
    <mergeCell ref="C20:E20"/>
    <mergeCell ref="C21:E21"/>
    <mergeCell ref="C22:E22"/>
    <mergeCell ref="C23:E23"/>
    <mergeCell ref="A1:E1"/>
    <mergeCell ref="A2:E2"/>
    <mergeCell ref="A4:E4"/>
    <mergeCell ref="A17:E17"/>
    <mergeCell ref="C18:E18"/>
  </mergeCells>
  <conditionalFormatting sqref="D28:D34">
    <cfRule type="cellIs" dxfId="70" priority="12" operator="equal">
      <formula>"High"</formula>
    </cfRule>
    <cfRule type="cellIs" dxfId="69" priority="13" operator="equal">
      <formula>"Medium"</formula>
    </cfRule>
    <cfRule type="cellIs" dxfId="68" priority="14" operator="equal">
      <formula>"Low"</formula>
    </cfRule>
  </conditionalFormatting>
  <conditionalFormatting sqref="E28:E34">
    <cfRule type="cellIs" dxfId="67" priority="2" operator="equal">
      <formula>"Awarded"</formula>
    </cfRule>
    <cfRule type="cellIs" dxfId="66" priority="3" operator="equal">
      <formula>"Walkthrough Complete"</formula>
    </cfRule>
    <cfRule type="cellIs" dxfId="65" priority="4" operator="equal">
      <formula>"In Review"</formula>
    </cfRule>
    <cfRule type="cellIs" dxfId="64" priority="5" operator="equal">
      <formula>"Walkthrough Scheduled"</formula>
    </cfRule>
    <cfRule type="cellIs" dxfId="63" priority="6" operator="equal">
      <formula>"RFP Sent"</formula>
    </cfRule>
    <cfRule type="cellIs" dxfId="62" priority="7" operator="equal">
      <formula>"Interested"</formula>
    </cfRule>
    <cfRule type="cellIs" dxfId="61" priority="8" operator="equal">
      <formula>"Follow Up"</formula>
    </cfRule>
    <cfRule type="cellIs" dxfId="60" priority="9" operator="equal">
      <formula>"Lost"</formula>
    </cfRule>
    <cfRule type="cellIs" dxfId="59" priority="10" operator="equal">
      <formula>"Not Started"</formula>
    </cfRule>
    <cfRule type="cellIs" dxfId="58" priority="11" operator="equal">
      <formula>"Declined"</formula>
    </cfRule>
  </conditionalFormatting>
  <dataValidations count="2">
    <dataValidation type="list" allowBlank="1" sqref="E28:E34" xr:uid="{00000000-0002-0000-0000-000000000000}">
      <formula1>Status</formula1>
      <formula2>0</formula2>
    </dataValidation>
    <dataValidation type="list" allowBlank="1" sqref="D28:D34" xr:uid="{00000000-0002-0000-0000-000001000000}">
      <formula1>Priority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showGridLines="0" tabSelected="1" zoomScale="117" zoomScaleNormal="100" workbookViewId="0">
      <pane xSplit="2" ySplit="12" topLeftCell="J13" activePane="bottomRight" state="frozen"/>
      <selection pane="topRight" activeCell="C1" sqref="C1"/>
      <selection pane="bottomLeft" activeCell="A13" sqref="A13"/>
      <selection pane="bottomRight" activeCell="A24" sqref="A24:V24"/>
    </sheetView>
  </sheetViews>
  <sheetFormatPr defaultColWidth="8.6640625" defaultRowHeight="14.25" x14ac:dyDescent="0.45"/>
  <cols>
    <col min="1" max="1" width="17.6640625" bestFit="1" customWidth="1"/>
    <col min="2" max="2" width="44.6640625" customWidth="1"/>
    <col min="3" max="3" width="7.46484375" bestFit="1" customWidth="1"/>
    <col min="4" max="4" width="7" bestFit="1" customWidth="1"/>
    <col min="5" max="5" width="11.796875" bestFit="1" customWidth="1"/>
    <col min="6" max="6" width="21" bestFit="1" customWidth="1"/>
    <col min="7" max="7" width="29.1328125" bestFit="1" customWidth="1"/>
    <col min="8" max="8" width="32.33203125" customWidth="1"/>
    <col min="9" max="9" width="21" customWidth="1"/>
    <col min="10" max="10" width="17.33203125" bestFit="1" customWidth="1"/>
    <col min="11" max="11" width="15.33203125" bestFit="1" customWidth="1"/>
    <col min="12" max="12" width="12" bestFit="1" customWidth="1"/>
    <col min="13" max="13" width="10.796875" bestFit="1" customWidth="1"/>
    <col min="14" max="14" width="9.796875" bestFit="1" customWidth="1"/>
    <col min="15" max="15" width="8.796875" bestFit="1" customWidth="1"/>
    <col min="16" max="16" width="11" bestFit="1" customWidth="1"/>
    <col min="17" max="17" width="11.46484375" bestFit="1" customWidth="1"/>
    <col min="18" max="18" width="7.796875" bestFit="1" customWidth="1"/>
    <col min="19" max="19" width="13" customWidth="1"/>
    <col min="20" max="20" width="14.796875" bestFit="1" customWidth="1"/>
    <col min="21" max="21" width="16.33203125" bestFit="1" customWidth="1"/>
    <col min="22" max="22" width="40.46484375" bestFit="1" customWidth="1"/>
  </cols>
  <sheetData>
    <row r="1" spans="1:22" ht="23.25" x14ac:dyDescent="0.45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x14ac:dyDescent="0.45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45">
      <c r="A3" s="28" t="s">
        <v>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26.25" x14ac:dyDescent="0.45">
      <c r="A4" s="5" t="s">
        <v>57</v>
      </c>
      <c r="B4" s="29" t="s">
        <v>58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x14ac:dyDescent="0.45">
      <c r="A5" s="5" t="s">
        <v>59</v>
      </c>
      <c r="B5" s="29" t="s">
        <v>60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x14ac:dyDescent="0.45">
      <c r="A6" s="5" t="s">
        <v>61</v>
      </c>
      <c r="B6" s="29" t="s">
        <v>62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x14ac:dyDescent="0.45">
      <c r="A7" s="5" t="s">
        <v>63</v>
      </c>
      <c r="B7" s="29" t="s">
        <v>25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x14ac:dyDescent="0.45">
      <c r="A8" s="5" t="s">
        <v>64</v>
      </c>
      <c r="B8" s="29" t="s">
        <v>27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x14ac:dyDescent="0.45">
      <c r="A9" s="5" t="s">
        <v>65</v>
      </c>
      <c r="B9" s="29" t="s">
        <v>29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1" spans="1:22" ht="15.75" x14ac:dyDescent="0.45">
      <c r="A11" s="28" t="s">
        <v>66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ht="24" customHeight="1" x14ac:dyDescent="0.45">
      <c r="A12" s="10" t="s">
        <v>67</v>
      </c>
      <c r="B12" s="10" t="s">
        <v>68</v>
      </c>
      <c r="C12" s="10" t="s">
        <v>35</v>
      </c>
      <c r="D12" s="10" t="s">
        <v>34</v>
      </c>
      <c r="E12" s="10" t="s">
        <v>218</v>
      </c>
      <c r="F12" s="10" t="s">
        <v>69</v>
      </c>
      <c r="G12" s="10" t="s">
        <v>70</v>
      </c>
      <c r="H12" s="10" t="s">
        <v>71</v>
      </c>
      <c r="I12" s="10" t="s">
        <v>72</v>
      </c>
      <c r="J12" s="10" t="s">
        <v>73</v>
      </c>
      <c r="K12" s="10" t="s">
        <v>74</v>
      </c>
      <c r="L12" s="10" t="s">
        <v>75</v>
      </c>
      <c r="M12" s="10" t="s">
        <v>76</v>
      </c>
      <c r="N12" s="10" t="s">
        <v>77</v>
      </c>
      <c r="O12" s="10" t="s">
        <v>78</v>
      </c>
      <c r="P12" s="10" t="s">
        <v>79</v>
      </c>
      <c r="Q12" s="23" t="s">
        <v>219</v>
      </c>
      <c r="R12" s="10" t="s">
        <v>80</v>
      </c>
      <c r="S12" s="10" t="s">
        <v>81</v>
      </c>
      <c r="T12" s="10" t="s">
        <v>82</v>
      </c>
      <c r="U12" s="10" t="s">
        <v>217</v>
      </c>
      <c r="V12" s="10" t="s">
        <v>85</v>
      </c>
    </row>
    <row r="13" spans="1:22" s="41" customFormat="1" ht="17" customHeight="1" x14ac:dyDescent="0.35">
      <c r="A13" s="11" t="s">
        <v>86</v>
      </c>
      <c r="B13" s="11" t="s">
        <v>87</v>
      </c>
      <c r="C13" s="11" t="s">
        <v>105</v>
      </c>
      <c r="D13" s="11" t="s">
        <v>39</v>
      </c>
      <c r="E13" s="22">
        <f t="shared" ref="E13:E22" si="0">T13+S13+R13+P13</f>
        <v>12500</v>
      </c>
      <c r="F13" s="11" t="s">
        <v>89</v>
      </c>
      <c r="G13" s="11" t="s">
        <v>90</v>
      </c>
      <c r="H13" s="40" t="s">
        <v>220</v>
      </c>
      <c r="I13" s="11" t="s">
        <v>91</v>
      </c>
      <c r="J13" s="11" t="s">
        <v>92</v>
      </c>
      <c r="K13" s="11" t="s">
        <v>93</v>
      </c>
      <c r="L13" s="11" t="s">
        <v>46</v>
      </c>
      <c r="M13" s="42">
        <v>46172</v>
      </c>
      <c r="N13" s="11" t="s">
        <v>94</v>
      </c>
      <c r="O13" s="11"/>
      <c r="P13" s="48"/>
      <c r="Q13" s="45"/>
      <c r="R13" s="43">
        <v>3000</v>
      </c>
      <c r="S13" s="43">
        <v>9500</v>
      </c>
      <c r="T13" s="43"/>
      <c r="U13" s="11"/>
      <c r="V13" s="11" t="s">
        <v>96</v>
      </c>
    </row>
    <row r="14" spans="1:22" x14ac:dyDescent="0.45">
      <c r="A14" s="12" t="s">
        <v>162</v>
      </c>
      <c r="B14" s="12" t="s">
        <v>97</v>
      </c>
      <c r="C14" s="12" t="s">
        <v>88</v>
      </c>
      <c r="D14" s="12" t="s">
        <v>39</v>
      </c>
      <c r="E14" s="22">
        <f t="shared" si="0"/>
        <v>0</v>
      </c>
      <c r="F14" s="12" t="s">
        <v>98</v>
      </c>
      <c r="G14" s="12" t="s">
        <v>99</v>
      </c>
      <c r="H14" s="12" t="s">
        <v>100</v>
      </c>
      <c r="I14" s="12" t="s">
        <v>101</v>
      </c>
      <c r="J14" s="12" t="s">
        <v>92</v>
      </c>
      <c r="K14" s="12" t="s">
        <v>93</v>
      </c>
      <c r="L14" s="12" t="s">
        <v>46</v>
      </c>
      <c r="M14" s="12"/>
      <c r="N14" s="12" t="s">
        <v>94</v>
      </c>
      <c r="O14" s="12" t="s">
        <v>102</v>
      </c>
      <c r="P14" s="49"/>
      <c r="Q14" s="46"/>
      <c r="R14" s="44"/>
      <c r="S14" s="44"/>
      <c r="T14" s="44"/>
      <c r="U14" s="12"/>
      <c r="V14" s="12" t="s">
        <v>103</v>
      </c>
    </row>
    <row r="15" spans="1:22" x14ac:dyDescent="0.45">
      <c r="A15" s="11" t="s">
        <v>86</v>
      </c>
      <c r="B15" s="11" t="s">
        <v>104</v>
      </c>
      <c r="C15" s="11" t="s">
        <v>105</v>
      </c>
      <c r="D15" s="11" t="s">
        <v>39</v>
      </c>
      <c r="E15" s="22">
        <f t="shared" si="0"/>
        <v>7350</v>
      </c>
      <c r="F15" s="11" t="s">
        <v>106</v>
      </c>
      <c r="G15" s="11" t="s">
        <v>90</v>
      </c>
      <c r="H15" s="11" t="s">
        <v>107</v>
      </c>
      <c r="I15" s="11" t="s">
        <v>108</v>
      </c>
      <c r="J15" s="11" t="s">
        <v>92</v>
      </c>
      <c r="K15" s="11" t="s">
        <v>93</v>
      </c>
      <c r="L15" s="11" t="s">
        <v>46</v>
      </c>
      <c r="M15" s="11" t="s">
        <v>92</v>
      </c>
      <c r="N15" s="11" t="s">
        <v>94</v>
      </c>
      <c r="O15" s="11"/>
      <c r="P15" s="48"/>
      <c r="Q15" s="47"/>
      <c r="R15" s="43">
        <v>500</v>
      </c>
      <c r="S15" s="43" t="s">
        <v>109</v>
      </c>
      <c r="T15" s="43">
        <v>350</v>
      </c>
      <c r="U15" s="11"/>
      <c r="V15" s="11" t="s">
        <v>110</v>
      </c>
    </row>
    <row r="16" spans="1:22" x14ac:dyDescent="0.45">
      <c r="A16" s="12" t="s">
        <v>86</v>
      </c>
      <c r="B16" s="12" t="s">
        <v>111</v>
      </c>
      <c r="C16" s="12" t="s">
        <v>105</v>
      </c>
      <c r="D16" s="12" t="s">
        <v>42</v>
      </c>
      <c r="E16" s="22">
        <f t="shared" si="0"/>
        <v>8699</v>
      </c>
      <c r="F16" s="12" t="s">
        <v>112</v>
      </c>
      <c r="G16" s="12" t="s">
        <v>113</v>
      </c>
      <c r="H16" s="12" t="s">
        <v>114</v>
      </c>
      <c r="I16" s="12" t="s">
        <v>115</v>
      </c>
      <c r="J16" s="12" t="s">
        <v>92</v>
      </c>
      <c r="K16" s="12" t="s">
        <v>93</v>
      </c>
      <c r="L16" s="12" t="s">
        <v>46</v>
      </c>
      <c r="M16" s="12" t="s">
        <v>92</v>
      </c>
      <c r="N16" s="12" t="s">
        <v>94</v>
      </c>
      <c r="O16" s="12"/>
      <c r="P16" s="49">
        <v>199</v>
      </c>
      <c r="Q16" s="46"/>
      <c r="R16" s="44">
        <v>2500</v>
      </c>
      <c r="S16" s="44">
        <v>6000</v>
      </c>
      <c r="T16" s="44"/>
      <c r="U16" s="12"/>
      <c r="V16" s="12" t="s">
        <v>116</v>
      </c>
    </row>
    <row r="17" spans="1:22" x14ac:dyDescent="0.45">
      <c r="A17" s="11" t="s">
        <v>86</v>
      </c>
      <c r="B17" s="11" t="s">
        <v>117</v>
      </c>
      <c r="C17" s="11" t="s">
        <v>105</v>
      </c>
      <c r="D17" s="11" t="s">
        <v>39</v>
      </c>
      <c r="E17" s="22">
        <f t="shared" si="0"/>
        <v>8500</v>
      </c>
      <c r="F17" s="11" t="s">
        <v>118</v>
      </c>
      <c r="G17" s="11" t="s">
        <v>119</v>
      </c>
      <c r="H17" s="11" t="s">
        <v>120</v>
      </c>
      <c r="I17" s="11" t="s">
        <v>121</v>
      </c>
      <c r="J17" s="11" t="s">
        <v>92</v>
      </c>
      <c r="K17" s="11" t="s">
        <v>93</v>
      </c>
      <c r="L17" s="11" t="s">
        <v>46</v>
      </c>
      <c r="M17" s="42">
        <v>46140</v>
      </c>
      <c r="N17" s="11" t="s">
        <v>94</v>
      </c>
      <c r="O17" s="11"/>
      <c r="P17" s="48"/>
      <c r="Q17" s="47">
        <v>42</v>
      </c>
      <c r="R17" s="43">
        <v>2500</v>
      </c>
      <c r="S17" s="43">
        <v>6000</v>
      </c>
      <c r="T17" s="43"/>
      <c r="U17" s="11"/>
      <c r="V17" s="11"/>
    </row>
    <row r="18" spans="1:22" x14ac:dyDescent="0.45">
      <c r="A18" s="12" t="s">
        <v>86</v>
      </c>
      <c r="B18" s="12" t="s">
        <v>122</v>
      </c>
      <c r="C18" s="12" t="s">
        <v>105</v>
      </c>
      <c r="D18" s="12" t="s">
        <v>138</v>
      </c>
      <c r="E18" s="22">
        <f t="shared" si="0"/>
        <v>14000</v>
      </c>
      <c r="F18" s="12" t="s">
        <v>123</v>
      </c>
      <c r="G18" s="12" t="s">
        <v>124</v>
      </c>
      <c r="H18" s="12" t="s">
        <v>125</v>
      </c>
      <c r="I18" s="12" t="s">
        <v>126</v>
      </c>
      <c r="J18" s="12" t="s">
        <v>92</v>
      </c>
      <c r="K18" s="12" t="s">
        <v>93</v>
      </c>
      <c r="L18" s="12" t="s">
        <v>46</v>
      </c>
      <c r="M18" s="12"/>
      <c r="N18" s="12" t="s">
        <v>94</v>
      </c>
      <c r="O18" s="12"/>
      <c r="P18" s="49"/>
      <c r="Q18" s="46"/>
      <c r="R18" s="44">
        <v>4000</v>
      </c>
      <c r="S18" s="44">
        <v>10000</v>
      </c>
      <c r="T18" s="44"/>
      <c r="U18" s="12"/>
      <c r="V18" s="25" t="s">
        <v>127</v>
      </c>
    </row>
    <row r="19" spans="1:22" x14ac:dyDescent="0.45">
      <c r="A19" s="11" t="s">
        <v>86</v>
      </c>
      <c r="B19" s="11" t="s">
        <v>128</v>
      </c>
      <c r="C19" s="11" t="s">
        <v>105</v>
      </c>
      <c r="D19" s="11" t="s">
        <v>39</v>
      </c>
      <c r="E19" s="22">
        <f t="shared" si="0"/>
        <v>4679</v>
      </c>
      <c r="F19" s="11" t="s">
        <v>129</v>
      </c>
      <c r="G19" s="11" t="s">
        <v>130</v>
      </c>
      <c r="H19" s="11" t="s">
        <v>131</v>
      </c>
      <c r="I19" s="11" t="s">
        <v>132</v>
      </c>
      <c r="J19" s="11" t="s">
        <v>92</v>
      </c>
      <c r="K19" s="11" t="s">
        <v>93</v>
      </c>
      <c r="L19" s="11" t="s">
        <v>46</v>
      </c>
      <c r="M19" s="11" t="s">
        <v>38</v>
      </c>
      <c r="N19" s="11" t="s">
        <v>94</v>
      </c>
      <c r="O19" s="11" t="s">
        <v>102</v>
      </c>
      <c r="P19" s="48">
        <v>279</v>
      </c>
      <c r="Q19" s="47">
        <v>40</v>
      </c>
      <c r="R19" s="43">
        <v>1400</v>
      </c>
      <c r="S19" s="43">
        <v>3000</v>
      </c>
      <c r="T19" s="43"/>
      <c r="U19" s="11"/>
      <c r="V19" s="11" t="s">
        <v>133</v>
      </c>
    </row>
    <row r="20" spans="1:22" x14ac:dyDescent="0.45">
      <c r="A20" s="11"/>
      <c r="B20" s="11"/>
      <c r="C20" s="11"/>
      <c r="D20" s="11"/>
      <c r="E20" s="22">
        <f t="shared" si="0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8"/>
      <c r="Q20" s="47"/>
      <c r="R20" s="43"/>
      <c r="S20" s="43"/>
      <c r="T20" s="43"/>
      <c r="U20" s="11"/>
      <c r="V20" s="11"/>
    </row>
    <row r="21" spans="1:22" x14ac:dyDescent="0.45">
      <c r="A21" s="11"/>
      <c r="B21" s="11"/>
      <c r="C21" s="11"/>
      <c r="D21" s="11"/>
      <c r="E21" s="22">
        <f t="shared" si="0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48"/>
      <c r="Q21" s="47"/>
      <c r="R21" s="43"/>
      <c r="S21" s="43"/>
      <c r="T21" s="43"/>
      <c r="U21" s="11"/>
      <c r="V21" s="11"/>
    </row>
    <row r="22" spans="1:22" x14ac:dyDescent="0.45">
      <c r="A22" s="11"/>
      <c r="B22" s="11"/>
      <c r="C22" s="11"/>
      <c r="D22" s="11"/>
      <c r="E22" s="22">
        <f t="shared" si="0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48"/>
      <c r="Q22" s="47"/>
      <c r="R22" s="43"/>
      <c r="S22" s="43"/>
      <c r="T22" s="43"/>
      <c r="U22" s="11"/>
      <c r="V22" s="11"/>
    </row>
    <row r="24" spans="1:22" x14ac:dyDescent="0.45">
      <c r="A24" s="30" t="s">
        <v>140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4" customFormat="1" ht="26" customHeight="1" x14ac:dyDescent="0.45">
      <c r="A25" s="23" t="s">
        <v>67</v>
      </c>
      <c r="B25" s="23" t="s">
        <v>68</v>
      </c>
      <c r="C25" s="23" t="s">
        <v>35</v>
      </c>
      <c r="D25" s="23" t="s">
        <v>34</v>
      </c>
      <c r="E25" s="23" t="s">
        <v>69</v>
      </c>
      <c r="F25" s="23" t="s">
        <v>70</v>
      </c>
      <c r="G25" s="23" t="s">
        <v>71</v>
      </c>
      <c r="H25" s="23" t="s">
        <v>72</v>
      </c>
      <c r="I25" s="23" t="s">
        <v>73</v>
      </c>
      <c r="J25" s="23" t="s">
        <v>74</v>
      </c>
      <c r="K25" s="23" t="s">
        <v>75</v>
      </c>
      <c r="L25" s="23" t="s">
        <v>76</v>
      </c>
      <c r="M25" s="23" t="s">
        <v>77</v>
      </c>
      <c r="N25" s="23" t="s">
        <v>78</v>
      </c>
      <c r="O25" s="23" t="s">
        <v>79</v>
      </c>
      <c r="P25" s="23"/>
      <c r="Q25" s="23" t="s">
        <v>80</v>
      </c>
      <c r="R25" s="23" t="s">
        <v>81</v>
      </c>
      <c r="S25" s="23" t="s">
        <v>82</v>
      </c>
      <c r="T25" s="23" t="s">
        <v>83</v>
      </c>
      <c r="U25" s="23" t="s">
        <v>84</v>
      </c>
      <c r="V25" s="23" t="s">
        <v>85</v>
      </c>
    </row>
    <row r="26" spans="1:22" ht="23.25" x14ac:dyDescent="0.45">
      <c r="A26" s="13" t="s">
        <v>134</v>
      </c>
      <c r="B26" s="13" t="s">
        <v>141</v>
      </c>
      <c r="C26" s="13" t="s">
        <v>142</v>
      </c>
      <c r="D26" s="13" t="s">
        <v>42</v>
      </c>
      <c r="E26" s="13" t="s">
        <v>143</v>
      </c>
      <c r="F26" s="13" t="s">
        <v>144</v>
      </c>
      <c r="G26" s="13" t="s">
        <v>145</v>
      </c>
      <c r="H26" s="13" t="s">
        <v>146</v>
      </c>
      <c r="I26" s="13" t="s">
        <v>92</v>
      </c>
      <c r="J26" s="13" t="s">
        <v>93</v>
      </c>
      <c r="K26" s="13" t="s">
        <v>46</v>
      </c>
      <c r="L26" s="13"/>
      <c r="M26" s="13"/>
      <c r="N26" s="13"/>
      <c r="O26" s="13"/>
      <c r="P26" s="13"/>
      <c r="Q26" s="13"/>
      <c r="R26" s="13"/>
      <c r="S26" s="13"/>
      <c r="T26" s="13"/>
      <c r="U26" s="13" t="s">
        <v>147</v>
      </c>
      <c r="V26" s="13" t="s">
        <v>148</v>
      </c>
    </row>
    <row r="27" spans="1:22" x14ac:dyDescent="0.45">
      <c r="A27" s="13" t="s">
        <v>134</v>
      </c>
      <c r="B27" s="13" t="s">
        <v>149</v>
      </c>
      <c r="C27" s="13" t="s">
        <v>142</v>
      </c>
      <c r="D27" s="13" t="s">
        <v>150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 t="s">
        <v>147</v>
      </c>
      <c r="V27" s="13" t="s">
        <v>148</v>
      </c>
    </row>
    <row r="28" spans="1:22" x14ac:dyDescent="0.45">
      <c r="A28" s="11" t="s">
        <v>134</v>
      </c>
      <c r="B28" s="11" t="s">
        <v>137</v>
      </c>
      <c r="C28" s="11" t="s">
        <v>182</v>
      </c>
      <c r="D28" s="11" t="s">
        <v>138</v>
      </c>
      <c r="E28" s="22">
        <f t="shared" ref="E28:E29" si="1">T28+S28+R28+P28</f>
        <v>0</v>
      </c>
      <c r="F28" s="11"/>
      <c r="G28" s="11"/>
      <c r="H28" s="11"/>
      <c r="I28" s="11"/>
      <c r="J28" s="11" t="s">
        <v>92</v>
      </c>
      <c r="K28" s="11" t="s">
        <v>93</v>
      </c>
      <c r="L28" s="11" t="s">
        <v>46</v>
      </c>
      <c r="M28" s="11"/>
      <c r="N28" s="11" t="s">
        <v>94</v>
      </c>
      <c r="O28" s="11"/>
      <c r="P28" s="48"/>
      <c r="Q28" s="47"/>
      <c r="R28" s="43"/>
      <c r="S28" s="43"/>
      <c r="T28" s="43"/>
      <c r="U28" s="11"/>
      <c r="V28" s="11" t="s">
        <v>136</v>
      </c>
    </row>
    <row r="29" spans="1:22" x14ac:dyDescent="0.45">
      <c r="A29" s="12" t="s">
        <v>134</v>
      </c>
      <c r="B29" s="12" t="s">
        <v>139</v>
      </c>
      <c r="C29" s="12" t="s">
        <v>182</v>
      </c>
      <c r="D29" s="12" t="s">
        <v>138</v>
      </c>
      <c r="E29" s="22">
        <f t="shared" si="1"/>
        <v>0</v>
      </c>
      <c r="F29" s="12"/>
      <c r="G29" s="12"/>
      <c r="H29" s="12"/>
      <c r="I29" s="12"/>
      <c r="J29" s="12" t="s">
        <v>92</v>
      </c>
      <c r="K29" s="12" t="s">
        <v>93</v>
      </c>
      <c r="L29" s="12" t="s">
        <v>46</v>
      </c>
      <c r="M29" s="12"/>
      <c r="N29" s="12" t="s">
        <v>94</v>
      </c>
      <c r="O29" s="12"/>
      <c r="P29" s="49"/>
      <c r="Q29" s="46"/>
      <c r="R29" s="44"/>
      <c r="S29" s="44"/>
      <c r="T29" s="44"/>
      <c r="U29" s="12"/>
      <c r="V29" s="12" t="s">
        <v>136</v>
      </c>
    </row>
  </sheetData>
  <mergeCells count="11">
    <mergeCell ref="A24:V24"/>
    <mergeCell ref="B6:V6"/>
    <mergeCell ref="B7:V7"/>
    <mergeCell ref="B8:V8"/>
    <mergeCell ref="B9:V9"/>
    <mergeCell ref="A11:V11"/>
    <mergeCell ref="A1:V1"/>
    <mergeCell ref="A2:V2"/>
    <mergeCell ref="A3:V3"/>
    <mergeCell ref="B4:V4"/>
    <mergeCell ref="B5:V5"/>
  </mergeCells>
  <conditionalFormatting sqref="C13:C22">
    <cfRule type="cellIs" dxfId="57" priority="18" operator="equal">
      <formula>"Awarded"</formula>
    </cfRule>
    <cfRule type="cellIs" dxfId="56" priority="19" operator="equal">
      <formula>"Walkthrough Complete"</formula>
    </cfRule>
    <cfRule type="cellIs" dxfId="55" priority="20" operator="equal">
      <formula>"In Review"</formula>
    </cfRule>
    <cfRule type="cellIs" dxfId="54" priority="21" operator="equal">
      <formula>"Walkthrough Scheduled"</formula>
    </cfRule>
    <cfRule type="cellIs" dxfId="53" priority="22" operator="equal">
      <formula>"RFP Sent"</formula>
    </cfRule>
    <cfRule type="cellIs" dxfId="52" priority="23" operator="equal">
      <formula>"Interested"</formula>
    </cfRule>
    <cfRule type="cellIs" dxfId="51" priority="24" operator="equal">
      <formula>"Follow Up"</formula>
    </cfRule>
    <cfRule type="cellIs" dxfId="50" priority="25" operator="equal">
      <formula>"Lost"</formula>
    </cfRule>
    <cfRule type="cellIs" dxfId="49" priority="26" operator="equal">
      <formula>"Not Started"</formula>
    </cfRule>
    <cfRule type="cellIs" dxfId="48" priority="27" operator="equal">
      <formula>"Declined"</formula>
    </cfRule>
  </conditionalFormatting>
  <conditionalFormatting sqref="C26:C27">
    <cfRule type="cellIs" dxfId="47" priority="34" operator="equal">
      <formula>"Awarded"</formula>
    </cfRule>
    <cfRule type="cellIs" dxfId="46" priority="35" operator="equal">
      <formula>"Walkthrough Complete"</formula>
    </cfRule>
    <cfRule type="cellIs" dxfId="45" priority="36" operator="equal">
      <formula>"In Review"</formula>
    </cfRule>
    <cfRule type="cellIs" dxfId="44" priority="37" operator="equal">
      <formula>"Walkthrough Scheduled"</formula>
    </cfRule>
    <cfRule type="cellIs" dxfId="43" priority="38" operator="equal">
      <formula>"RFP Sent"</formula>
    </cfRule>
    <cfRule type="cellIs" dxfId="42" priority="39" operator="equal">
      <formula>"Interested"</formula>
    </cfRule>
    <cfRule type="cellIs" dxfId="41" priority="40" operator="equal">
      <formula>"Follow Up"</formula>
    </cfRule>
    <cfRule type="cellIs" dxfId="40" priority="41" operator="equal">
      <formula>"Lost"</formula>
    </cfRule>
    <cfRule type="cellIs" dxfId="39" priority="42" operator="equal">
      <formula>"Not Started"</formula>
    </cfRule>
    <cfRule type="cellIs" dxfId="38" priority="43" operator="equal">
      <formula>"Declined"</formula>
    </cfRule>
  </conditionalFormatting>
  <conditionalFormatting sqref="D13:E22">
    <cfRule type="cellIs" dxfId="37" priority="28" operator="equal">
      <formula>"High"</formula>
    </cfRule>
    <cfRule type="cellIs" dxfId="36" priority="29" operator="equal">
      <formula>"Medium"</formula>
    </cfRule>
    <cfRule type="cellIs" dxfId="35" priority="30" operator="equal">
      <formula>"Low"</formula>
    </cfRule>
  </conditionalFormatting>
  <conditionalFormatting sqref="E13:E22">
    <cfRule type="cellIs" dxfId="34" priority="31" operator="equal">
      <formula>"Complete"</formula>
    </cfRule>
    <cfRule type="cellIs" dxfId="33" priority="32" operator="equal">
      <formula>"Scheduled"</formula>
    </cfRule>
    <cfRule type="cellIs" dxfId="32" priority="33" operator="equal">
      <formula>"Not Scheduled"</formula>
    </cfRule>
  </conditionalFormatting>
  <conditionalFormatting sqref="C28:C29">
    <cfRule type="cellIs" dxfId="31" priority="1" operator="equal">
      <formula>"Awarded"</formula>
    </cfRule>
    <cfRule type="cellIs" dxfId="30" priority="2" operator="equal">
      <formula>"Walkthrough Complete"</formula>
    </cfRule>
    <cfRule type="cellIs" dxfId="29" priority="3" operator="equal">
      <formula>"In Review"</formula>
    </cfRule>
    <cfRule type="cellIs" dxfId="28" priority="4" operator="equal">
      <formula>"Walkthrough Scheduled"</formula>
    </cfRule>
    <cfRule type="cellIs" dxfId="27" priority="5" operator="equal">
      <formula>"RFP Sent"</formula>
    </cfRule>
    <cfRule type="cellIs" dxfId="26" priority="6" operator="equal">
      <formula>"Interested"</formula>
    </cfRule>
    <cfRule type="cellIs" dxfId="25" priority="7" operator="equal">
      <formula>"Follow Up"</formula>
    </cfRule>
    <cfRule type="cellIs" dxfId="24" priority="8" operator="equal">
      <formula>"Lost"</formula>
    </cfRule>
    <cfRule type="cellIs" dxfId="23" priority="9" operator="equal">
      <formula>"Not Started"</formula>
    </cfRule>
    <cfRule type="cellIs" dxfId="22" priority="10" operator="equal">
      <formula>"Declined"</formula>
    </cfRule>
  </conditionalFormatting>
  <conditionalFormatting sqref="D28:E29">
    <cfRule type="cellIs" dxfId="21" priority="11" operator="equal">
      <formula>"High"</formula>
    </cfRule>
    <cfRule type="cellIs" dxfId="20" priority="12" operator="equal">
      <formula>"Medium"</formula>
    </cfRule>
    <cfRule type="cellIs" dxfId="19" priority="13" operator="equal">
      <formula>"Low"</formula>
    </cfRule>
  </conditionalFormatting>
  <conditionalFormatting sqref="E28:E29">
    <cfRule type="cellIs" dxfId="18" priority="14" operator="equal">
      <formula>"Complete"</formula>
    </cfRule>
    <cfRule type="cellIs" dxfId="17" priority="15" operator="equal">
      <formula>"Scheduled"</formula>
    </cfRule>
    <cfRule type="cellIs" dxfId="16" priority="16" operator="equal">
      <formula>"Not Scheduled"</formula>
    </cfRule>
  </conditionalFormatting>
  <dataValidations count="4">
    <dataValidation type="list" allowBlank="1" sqref="C26:C29 C13:C22" xr:uid="{00000000-0002-0000-0100-000001000000}">
      <formula1>Status</formula1>
      <formula2>0</formula2>
    </dataValidation>
    <dataValidation type="list" allowBlank="1" sqref="A28:A29 A13:A22" xr:uid="{00000000-0002-0000-0100-000000000000}">
      <formula1>Availability</formula1>
      <formula2>0</formula2>
    </dataValidation>
    <dataValidation type="list" allowBlank="1" sqref="D28:E29 D13:E22" xr:uid="{00000000-0002-0000-0100-000002000000}">
      <formula1>Priority</formula1>
      <formula2>0</formula2>
    </dataValidation>
    <dataValidation type="list" allowBlank="1" sqref="E28:E29 E13:E22" xr:uid="{00000000-0002-0000-0100-000003000000}">
      <formula1>Walkthrough</formula1>
      <formula2>0</formula2>
    </dataValidation>
  </dataValidations>
  <hyperlinks>
    <hyperlink ref="H13" r:id="rId1" xr:uid="{BDE7723F-F44F-4527-B065-002A89E400F4}"/>
  </hyperlinks>
  <pageMargins left="0.75" right="0.75" top="1" bottom="1" header="0.511811023622047" footer="0.511811023622047"/>
  <pageSetup paperSize="9" orientation="portrait" horizontalDpi="300" verticalDpi="300"/>
  <ignoredErrors>
    <ignoredError sqref="S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5"/>
  <sheetViews>
    <sheetView showGridLines="0" zoomScaleNormal="100"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T11" sqref="T11"/>
    </sheetView>
  </sheetViews>
  <sheetFormatPr defaultColWidth="12.796875" defaultRowHeight="14.25" x14ac:dyDescent="0.45"/>
  <cols>
    <col min="1" max="1" width="24.6640625" bestFit="1" customWidth="1"/>
    <col min="2" max="2" width="14.46484375" customWidth="1"/>
    <col min="3" max="3" width="13" customWidth="1"/>
    <col min="4" max="4" width="9.1328125" customWidth="1"/>
    <col min="5" max="5" width="23.33203125" customWidth="1"/>
    <col min="6" max="6" width="20.46484375" customWidth="1"/>
    <col min="7" max="7" width="24.33203125" customWidth="1"/>
    <col min="8" max="8" width="23.1328125" customWidth="1"/>
    <col min="9" max="9" width="12.796875" customWidth="1"/>
    <col min="10" max="10" width="16.796875" bestFit="1" customWidth="1"/>
    <col min="11" max="11" width="14.796875" bestFit="1" customWidth="1"/>
    <col min="12" max="12" width="11.6640625" bestFit="1" customWidth="1"/>
    <col min="13" max="13" width="10.46484375" bestFit="1" customWidth="1"/>
    <col min="14" max="14" width="9.796875" bestFit="1" customWidth="1"/>
    <col min="15" max="15" width="8.6640625" bestFit="1" customWidth="1"/>
    <col min="16" max="16" width="10.46484375" bestFit="1" customWidth="1"/>
    <col min="17" max="17" width="11.33203125" bestFit="1" customWidth="1"/>
    <col min="18" max="18" width="6.6640625" bestFit="1" customWidth="1"/>
    <col min="19" max="19" width="5.1328125" bestFit="1" customWidth="1"/>
    <col min="20" max="20" width="13" bestFit="1" customWidth="1"/>
    <col min="21" max="21" width="11.1328125" bestFit="1" customWidth="1"/>
    <col min="22" max="22" width="51.1328125" customWidth="1"/>
  </cols>
  <sheetData>
    <row r="1" spans="1:22" ht="33.75" customHeight="1" x14ac:dyDescent="0.45">
      <c r="A1" s="31" t="s">
        <v>151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9.5" customHeight="1" x14ac:dyDescent="0.45">
      <c r="A2" s="33" t="s">
        <v>152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4" customHeight="1" x14ac:dyDescent="0.45">
      <c r="A3" s="35" t="s">
        <v>56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21.75" customHeight="1" x14ac:dyDescent="0.45">
      <c r="A4" s="5" t="s">
        <v>153</v>
      </c>
      <c r="B4" s="29" t="s">
        <v>154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21.75" customHeight="1" x14ac:dyDescent="0.45">
      <c r="A5" s="5" t="s">
        <v>18</v>
      </c>
      <c r="B5" s="37" t="s">
        <v>155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</row>
    <row r="6" spans="1:22" ht="21.75" customHeight="1" x14ac:dyDescent="0.45">
      <c r="A6" s="5" t="s">
        <v>20</v>
      </c>
      <c r="B6" s="37" t="s">
        <v>156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</row>
    <row r="7" spans="1:22" ht="21.75" customHeight="1" x14ac:dyDescent="0.45">
      <c r="A7" s="5" t="s">
        <v>22</v>
      </c>
      <c r="B7" s="37" t="s">
        <v>157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1:22" ht="21.75" customHeight="1" x14ac:dyDescent="0.45">
      <c r="A8" s="5" t="s">
        <v>24</v>
      </c>
      <c r="B8" s="37" t="s">
        <v>158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1:22" ht="21.75" customHeight="1" x14ac:dyDescent="0.45">
      <c r="A9" s="5" t="s">
        <v>26</v>
      </c>
      <c r="B9" s="37" t="s">
        <v>159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1:22" ht="21.75" customHeight="1" x14ac:dyDescent="0.45">
      <c r="A10" s="5" t="s">
        <v>28</v>
      </c>
      <c r="B10" s="37" t="s">
        <v>160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</row>
    <row r="12" spans="1:22" ht="24" customHeight="1" x14ac:dyDescent="0.45">
      <c r="A12" s="28" t="s">
        <v>161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24" customHeight="1" x14ac:dyDescent="0.45">
      <c r="A13" s="10" t="s">
        <v>67</v>
      </c>
      <c r="B13" s="10" t="s">
        <v>68</v>
      </c>
      <c r="C13" s="10" t="s">
        <v>35</v>
      </c>
      <c r="D13" s="10" t="s">
        <v>34</v>
      </c>
      <c r="E13" s="10" t="s">
        <v>69</v>
      </c>
      <c r="F13" s="10" t="s">
        <v>70</v>
      </c>
      <c r="G13" s="10" t="s">
        <v>71</v>
      </c>
      <c r="H13" s="10" t="s">
        <v>72</v>
      </c>
      <c r="I13" s="10" t="s">
        <v>73</v>
      </c>
      <c r="J13" s="10" t="s">
        <v>74</v>
      </c>
      <c r="K13" s="10" t="s">
        <v>75</v>
      </c>
      <c r="L13" s="10" t="s">
        <v>76</v>
      </c>
      <c r="M13" s="10" t="s">
        <v>77</v>
      </c>
      <c r="N13" s="10" t="s">
        <v>78</v>
      </c>
      <c r="O13" s="10" t="s">
        <v>79</v>
      </c>
      <c r="P13" s="23" t="s">
        <v>219</v>
      </c>
      <c r="Q13" s="10" t="s">
        <v>80</v>
      </c>
      <c r="R13" s="10" t="s">
        <v>81</v>
      </c>
      <c r="S13" s="10" t="s">
        <v>82</v>
      </c>
      <c r="T13" s="10" t="s">
        <v>217</v>
      </c>
      <c r="U13" s="10" t="s">
        <v>218</v>
      </c>
      <c r="V13" s="10" t="s">
        <v>85</v>
      </c>
    </row>
    <row r="14" spans="1:22" ht="31.5" customHeight="1" x14ac:dyDescent="0.45">
      <c r="A14" s="11" t="s">
        <v>162</v>
      </c>
      <c r="B14" s="11"/>
      <c r="C14" s="11" t="s">
        <v>40</v>
      </c>
      <c r="D14" s="11" t="s">
        <v>39</v>
      </c>
      <c r="E14" s="11"/>
      <c r="F14" s="11"/>
      <c r="G14" s="11"/>
      <c r="H14" s="11"/>
      <c r="I14" s="11"/>
      <c r="J14" s="11" t="s">
        <v>163</v>
      </c>
      <c r="K14" s="11" t="s">
        <v>164</v>
      </c>
      <c r="L14" s="11"/>
      <c r="M14" s="11" t="s">
        <v>165</v>
      </c>
      <c r="N14" s="11"/>
      <c r="O14" s="11"/>
      <c r="P14" s="11"/>
      <c r="Q14" s="11"/>
      <c r="R14" s="11"/>
      <c r="S14" s="11"/>
      <c r="T14" s="11" t="s">
        <v>95</v>
      </c>
      <c r="U14" s="11"/>
      <c r="V14" s="11"/>
    </row>
    <row r="15" spans="1:22" ht="31.5" customHeight="1" x14ac:dyDescent="0.45">
      <c r="A15" s="12" t="s">
        <v>162</v>
      </c>
      <c r="B15" s="12"/>
      <c r="C15" s="12" t="s">
        <v>40</v>
      </c>
      <c r="D15" s="12" t="s">
        <v>39</v>
      </c>
      <c r="E15" s="12"/>
      <c r="F15" s="12"/>
      <c r="G15" s="12"/>
      <c r="H15" s="12"/>
      <c r="I15" s="12"/>
      <c r="J15" s="12" t="s">
        <v>163</v>
      </c>
      <c r="K15" s="12" t="s">
        <v>164</v>
      </c>
      <c r="L15" s="12"/>
      <c r="M15" s="12" t="s">
        <v>165</v>
      </c>
      <c r="N15" s="12"/>
      <c r="O15" s="12"/>
      <c r="P15" s="12"/>
      <c r="Q15" s="12"/>
      <c r="R15" s="12"/>
      <c r="S15" s="12"/>
      <c r="T15" s="12" t="s">
        <v>95</v>
      </c>
      <c r="U15" s="12"/>
      <c r="V15" s="12"/>
    </row>
    <row r="16" spans="1:22" ht="31.5" customHeight="1" x14ac:dyDescent="0.45">
      <c r="A16" s="11" t="s">
        <v>162</v>
      </c>
      <c r="B16" s="11"/>
      <c r="C16" s="11" t="s">
        <v>40</v>
      </c>
      <c r="D16" s="11" t="s">
        <v>39</v>
      </c>
      <c r="E16" s="11"/>
      <c r="F16" s="11"/>
      <c r="G16" s="11"/>
      <c r="H16" s="11"/>
      <c r="I16" s="11"/>
      <c r="J16" s="11" t="s">
        <v>163</v>
      </c>
      <c r="K16" s="11" t="s">
        <v>164</v>
      </c>
      <c r="L16" s="11"/>
      <c r="M16" s="11" t="s">
        <v>165</v>
      </c>
      <c r="N16" s="11"/>
      <c r="O16" s="11"/>
      <c r="P16" s="11"/>
      <c r="Q16" s="11"/>
      <c r="R16" s="11"/>
      <c r="S16" s="11"/>
      <c r="T16" s="11" t="s">
        <v>95</v>
      </c>
      <c r="U16" s="11"/>
      <c r="V16" s="11"/>
    </row>
    <row r="17" spans="1:22" ht="31.5" customHeight="1" x14ac:dyDescent="0.45">
      <c r="A17" s="12" t="s">
        <v>162</v>
      </c>
      <c r="B17" s="12"/>
      <c r="C17" s="12" t="s">
        <v>40</v>
      </c>
      <c r="D17" s="12" t="s">
        <v>42</v>
      </c>
      <c r="E17" s="12"/>
      <c r="F17" s="12"/>
      <c r="G17" s="12"/>
      <c r="H17" s="12"/>
      <c r="I17" s="12"/>
      <c r="J17" s="12" t="s">
        <v>163</v>
      </c>
      <c r="K17" s="12" t="s">
        <v>164</v>
      </c>
      <c r="L17" s="12"/>
      <c r="M17" s="12" t="s">
        <v>165</v>
      </c>
      <c r="N17" s="12"/>
      <c r="O17" s="12"/>
      <c r="P17" s="12"/>
      <c r="Q17" s="12"/>
      <c r="R17" s="12"/>
      <c r="S17" s="12"/>
      <c r="T17" s="12" t="s">
        <v>95</v>
      </c>
      <c r="U17" s="12"/>
      <c r="V17" s="12"/>
    </row>
    <row r="18" spans="1:22" ht="31.5" customHeight="1" x14ac:dyDescent="0.45">
      <c r="A18" s="11" t="s">
        <v>162</v>
      </c>
      <c r="B18" s="11"/>
      <c r="C18" s="11" t="s">
        <v>40</v>
      </c>
      <c r="D18" s="11" t="s">
        <v>42</v>
      </c>
      <c r="E18" s="11"/>
      <c r="F18" s="11"/>
      <c r="G18" s="11"/>
      <c r="H18" s="11"/>
      <c r="I18" s="11"/>
      <c r="J18" s="11" t="s">
        <v>163</v>
      </c>
      <c r="K18" s="11" t="s">
        <v>164</v>
      </c>
      <c r="L18" s="11"/>
      <c r="M18" s="11" t="s">
        <v>165</v>
      </c>
      <c r="N18" s="11"/>
      <c r="O18" s="11"/>
      <c r="P18" s="11"/>
      <c r="Q18" s="11"/>
      <c r="R18" s="11"/>
      <c r="S18" s="11"/>
      <c r="T18" s="11" t="s">
        <v>95</v>
      </c>
      <c r="U18" s="11"/>
      <c r="V18" s="11"/>
    </row>
    <row r="19" spans="1:22" ht="31.5" customHeight="1" x14ac:dyDescent="0.45">
      <c r="A19" s="12" t="s">
        <v>162</v>
      </c>
      <c r="B19" s="12"/>
      <c r="C19" s="12" t="s">
        <v>40</v>
      </c>
      <c r="D19" s="12" t="s">
        <v>42</v>
      </c>
      <c r="E19" s="12"/>
      <c r="F19" s="12"/>
      <c r="G19" s="12"/>
      <c r="H19" s="12"/>
      <c r="I19" s="12"/>
      <c r="J19" s="12" t="s">
        <v>163</v>
      </c>
      <c r="K19" s="12" t="s">
        <v>164</v>
      </c>
      <c r="L19" s="12"/>
      <c r="M19" s="12" t="s">
        <v>165</v>
      </c>
      <c r="N19" s="12"/>
      <c r="O19" s="12"/>
      <c r="P19" s="12"/>
      <c r="Q19" s="12"/>
      <c r="R19" s="12"/>
      <c r="S19" s="12"/>
      <c r="T19" s="12" t="s">
        <v>95</v>
      </c>
      <c r="U19" s="12"/>
      <c r="V19" s="12"/>
    </row>
    <row r="20" spans="1:22" ht="31.5" customHeight="1" x14ac:dyDescent="0.45">
      <c r="A20" s="11" t="s">
        <v>162</v>
      </c>
      <c r="B20" s="11"/>
      <c r="C20" s="11" t="s">
        <v>40</v>
      </c>
      <c r="D20" s="11" t="s">
        <v>138</v>
      </c>
      <c r="E20" s="11"/>
      <c r="F20" s="11"/>
      <c r="G20" s="11"/>
      <c r="H20" s="11"/>
      <c r="I20" s="11"/>
      <c r="J20" s="11" t="s">
        <v>163</v>
      </c>
      <c r="K20" s="11" t="s">
        <v>164</v>
      </c>
      <c r="L20" s="11"/>
      <c r="M20" s="11" t="s">
        <v>165</v>
      </c>
      <c r="N20" s="11"/>
      <c r="O20" s="11"/>
      <c r="P20" s="11"/>
      <c r="Q20" s="11"/>
      <c r="R20" s="11"/>
      <c r="S20" s="11"/>
      <c r="T20" s="11" t="s">
        <v>95</v>
      </c>
      <c r="U20" s="11"/>
      <c r="V20" s="11"/>
    </row>
    <row r="21" spans="1:22" ht="27.75" customHeight="1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7.75" customHeight="1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7.75" customHeight="1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7.75" customHeight="1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27.75" customHeight="1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</sheetData>
  <mergeCells count="11">
    <mergeCell ref="A12:V12"/>
    <mergeCell ref="A1:V1"/>
    <mergeCell ref="A2:V2"/>
    <mergeCell ref="A3:V3"/>
    <mergeCell ref="B6:V6"/>
    <mergeCell ref="B7:V7"/>
    <mergeCell ref="B8:V8"/>
    <mergeCell ref="B9:V9"/>
    <mergeCell ref="B10:V10"/>
    <mergeCell ref="B4:V4"/>
    <mergeCell ref="B5:V5"/>
  </mergeCells>
  <phoneticPr fontId="19" type="noConversion"/>
  <conditionalFormatting sqref="C14:C25">
    <cfRule type="cellIs" dxfId="15" priority="2" operator="equal">
      <formula>"Awarded"</formula>
    </cfRule>
    <cfRule type="cellIs" dxfId="14" priority="3" operator="equal">
      <formula>"Walkthrough Complete"</formula>
    </cfRule>
    <cfRule type="cellIs" dxfId="13" priority="4" operator="equal">
      <formula>"In Review"</formula>
    </cfRule>
    <cfRule type="cellIs" dxfId="12" priority="5" operator="equal">
      <formula>"Walkthrough Scheduled"</formula>
    </cfRule>
    <cfRule type="cellIs" dxfId="11" priority="6" operator="equal">
      <formula>"RFP Sent"</formula>
    </cfRule>
    <cfRule type="cellIs" dxfId="10" priority="7" operator="equal">
      <formula>"Interested"</formula>
    </cfRule>
    <cfRule type="cellIs" dxfId="9" priority="8" operator="equal">
      <formula>"Follow Up"</formula>
    </cfRule>
    <cfRule type="cellIs" dxfId="8" priority="9" operator="equal">
      <formula>"Lost"</formula>
    </cfRule>
    <cfRule type="cellIs" dxfId="7" priority="10" operator="equal">
      <formula>"Not Started"</formula>
    </cfRule>
    <cfRule type="cellIs" dxfId="6" priority="11" operator="equal">
      <formula>"Declined"</formula>
    </cfRule>
  </conditionalFormatting>
  <conditionalFormatting sqref="D14:D25">
    <cfRule type="cellIs" dxfId="5" priority="12" operator="equal">
      <formula>"High"</formula>
    </cfRule>
    <cfRule type="cellIs" dxfId="4" priority="13" operator="equal">
      <formula>"Medium"</formula>
    </cfRule>
    <cfRule type="cellIs" dxfId="3" priority="14" operator="equal">
      <formula>"Low"</formula>
    </cfRule>
  </conditionalFormatting>
  <conditionalFormatting sqref="T14:U25">
    <cfRule type="cellIs" dxfId="2" priority="15" operator="equal">
      <formula>"Complete"</formula>
    </cfRule>
    <cfRule type="cellIs" dxfId="1" priority="16" operator="equal">
      <formula>"Scheduled"</formula>
    </cfRule>
    <cfRule type="cellIs" dxfId="0" priority="17" operator="equal">
      <formula>"Not Scheduled"</formula>
    </cfRule>
  </conditionalFormatting>
  <dataValidations count="4">
    <dataValidation type="list" allowBlank="1" sqref="A14:A25" xr:uid="{00000000-0002-0000-0200-000000000000}">
      <formula1>Availability</formula1>
      <formula2>0</formula2>
    </dataValidation>
    <dataValidation type="list" allowBlank="1" sqref="C14:C25" xr:uid="{00000000-0002-0000-0200-000001000000}">
      <formula1>Status</formula1>
      <formula2>0</formula2>
    </dataValidation>
    <dataValidation type="list" allowBlank="1" sqref="D14:D25" xr:uid="{00000000-0002-0000-0200-000002000000}">
      <formula1>Priority</formula1>
      <formula2>0</formula2>
    </dataValidation>
    <dataValidation type="list" allowBlank="1" sqref="T14:U25" xr:uid="{00000000-0002-0000-0200-000003000000}">
      <formula1>Walkthrough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showGridLines="0" zoomScaleNormal="100" workbookViewId="0"/>
  </sheetViews>
  <sheetFormatPr defaultColWidth="8.6640625" defaultRowHeight="14.25" x14ac:dyDescent="0.45"/>
  <cols>
    <col min="1" max="4" width="22" customWidth="1"/>
  </cols>
  <sheetData>
    <row r="1" spans="1:4" x14ac:dyDescent="0.45">
      <c r="A1" s="20" t="s">
        <v>190</v>
      </c>
      <c r="B1" s="20" t="s">
        <v>192</v>
      </c>
      <c r="C1" s="20" t="s">
        <v>213</v>
      </c>
      <c r="D1" s="20" t="s">
        <v>214</v>
      </c>
    </row>
    <row r="2" spans="1:4" x14ac:dyDescent="0.45">
      <c r="A2" s="21" t="s">
        <v>40</v>
      </c>
      <c r="B2" s="21" t="s">
        <v>39</v>
      </c>
      <c r="C2" s="21" t="s">
        <v>86</v>
      </c>
      <c r="D2" s="21" t="s">
        <v>95</v>
      </c>
    </row>
    <row r="3" spans="1:4" x14ac:dyDescent="0.45">
      <c r="A3" s="21" t="s">
        <v>172</v>
      </c>
      <c r="B3" s="21" t="s">
        <v>42</v>
      </c>
      <c r="C3" s="21" t="s">
        <v>134</v>
      </c>
      <c r="D3" s="21" t="s">
        <v>215</v>
      </c>
    </row>
    <row r="4" spans="1:4" x14ac:dyDescent="0.45">
      <c r="A4" s="21" t="s">
        <v>88</v>
      </c>
      <c r="B4" s="21" t="s">
        <v>138</v>
      </c>
      <c r="C4" s="21" t="s">
        <v>162</v>
      </c>
      <c r="D4" s="21" t="s">
        <v>216</v>
      </c>
    </row>
    <row r="5" spans="1:4" x14ac:dyDescent="0.45">
      <c r="A5" s="21" t="s">
        <v>135</v>
      </c>
      <c r="D5" s="21" t="s">
        <v>147</v>
      </c>
    </row>
    <row r="6" spans="1:4" x14ac:dyDescent="0.45">
      <c r="A6" s="21" t="s">
        <v>105</v>
      </c>
    </row>
    <row r="7" spans="1:4" x14ac:dyDescent="0.45">
      <c r="A7" s="21" t="s">
        <v>9</v>
      </c>
    </row>
    <row r="8" spans="1:4" x14ac:dyDescent="0.45">
      <c r="A8" s="21" t="s">
        <v>178</v>
      </c>
    </row>
    <row r="9" spans="1:4" x14ac:dyDescent="0.45">
      <c r="A9" s="21" t="s">
        <v>11</v>
      </c>
    </row>
    <row r="10" spans="1:4" x14ac:dyDescent="0.45">
      <c r="A10" s="21" t="s">
        <v>142</v>
      </c>
    </row>
    <row r="11" spans="1:4" x14ac:dyDescent="0.45">
      <c r="A11" s="21" t="s">
        <v>182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59bdae50-91be-4c00-bad8-313464f4e2db">
      <UserInfo>
        <DisplayName/>
        <AccountId xsi:nil="true"/>
        <AccountType/>
      </UserInfo>
    </_ApprovalAssignedTo>
    <_ApprovalSentBy xmlns="59bdae50-91be-4c00-bad8-313464f4e2db">
      <UserInfo>
        <DisplayName/>
        <AccountId xsi:nil="true"/>
        <AccountType/>
      </UserInfo>
    </_ApprovalSentBy>
    <_ApprovalStatus xmlns="59bdae50-91be-4c00-bad8-313464f4e2db">0</_ApprovalStatus>
    <_ApprovalRespondedBy xmlns="59bdae50-91be-4c00-bad8-313464f4e2db">
      <UserInfo>
        <DisplayName/>
        <AccountId xsi:nil="true"/>
        <AccountType/>
      </UserInfo>
    </_ApprovalRespondedBy>
    <lcf76f155ced4ddcb4097134ff3c332f xmlns="59bdae50-91be-4c00-bad8-313464f4e2db">
      <Terms xmlns="http://schemas.microsoft.com/office/infopath/2007/PartnerControls"/>
    </lcf76f155ced4ddcb4097134ff3c332f>
    <TaxCatchAll xmlns="f26677ca-ae69-4d49-a744-bf4da4da13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53B4BF2D6FF4594855E735088D073" ma:contentTypeVersion="16" ma:contentTypeDescription="Create a new document." ma:contentTypeScope="" ma:versionID="504a539b6d37429ec7dfb963336ff3d5">
  <xsd:schema xmlns:xsd="http://www.w3.org/2001/XMLSchema" xmlns:xs="http://www.w3.org/2001/XMLSchema" xmlns:p="http://schemas.microsoft.com/office/2006/metadata/properties" xmlns:ns2="59bdae50-91be-4c00-bad8-313464f4e2db" xmlns:ns3="f26677ca-ae69-4d49-a744-bf4da4da1327" targetNamespace="http://schemas.microsoft.com/office/2006/metadata/properties" ma:root="true" ma:fieldsID="beabbf48ebe5c94cd05d7b8d2814dd77" ns2:_="" ns3:_="">
    <xsd:import namespace="59bdae50-91be-4c00-bad8-313464f4e2db"/>
    <xsd:import namespace="f26677ca-ae69-4d49-a744-bf4da4da1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dae50-91be-4c00-bad8-313464f4e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45571a-e924-403f-8b12-6486bc9a8c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1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1" nillable="true" ma:displayName="Approval status" ma:internalName="_ApprovalStatus" ma:readOnly="true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677ca-ae69-4d49-a744-bf4da4da13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6dcfb-081d-4d5e-921c-d8fd946f1f34}" ma:internalName="TaxCatchAll" ma:showField="CatchAllData" ma:web="f26677ca-ae69-4d49-a744-bf4da4da13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6F2AF-9DBA-4E5F-980C-B3EBB74C6558}">
  <ds:schemaRefs>
    <ds:schemaRef ds:uri="http://schemas.microsoft.com/office/2006/metadata/properties"/>
    <ds:schemaRef ds:uri="http://schemas.microsoft.com/office/infopath/2007/PartnerControls"/>
    <ds:schemaRef ds:uri="59bdae50-91be-4c00-bad8-313464f4e2db"/>
    <ds:schemaRef ds:uri="f26677ca-ae69-4d49-a744-bf4da4da1327"/>
  </ds:schemaRefs>
</ds:datastoreItem>
</file>

<file path=customXml/itemProps2.xml><?xml version="1.0" encoding="utf-8"?>
<ds:datastoreItem xmlns:ds="http://schemas.openxmlformats.org/officeDocument/2006/customXml" ds:itemID="{2B226DC3-A0CB-4872-BBA5-5BADA2C38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dae50-91be-4c00-bad8-313464f4e2db"/>
    <ds:schemaRef ds:uri="f26677ca-ae69-4d49-a744-bf4da4da1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EF5EAF-6061-428F-B306-A999FD1604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Legend &amp; Instructions</vt:lpstr>
      <vt:lpstr>Summary</vt:lpstr>
      <vt:lpstr>Chicago RFP</vt:lpstr>
      <vt:lpstr>Denver RFP </vt:lpstr>
      <vt:lpstr>Lists</vt:lpstr>
      <vt:lpstr>Availability</vt:lpstr>
      <vt:lpstr>Priority</vt:lpstr>
      <vt:lpstr>Status</vt:lpstr>
      <vt:lpstr>Walkthrough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Gwen Diede</cp:lastModifiedBy>
  <cp:revision>0</cp:revision>
  <dcterms:created xsi:type="dcterms:W3CDTF">2026-04-28T20:14:56Z</dcterms:created>
  <dcterms:modified xsi:type="dcterms:W3CDTF">2026-04-30T22:23:22Z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0x01010093D53B4BF2D6FF4594855E735088D073</vt:lpwstr>
  </property>
</Properties>
</file>